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5">'Лист6'!$A$1:$J$30</definedName>
  </definedNames>
  <calcPr fullCalcOnLoad="1"/>
</workbook>
</file>

<file path=xl/sharedStrings.xml><?xml version="1.0" encoding="utf-8"?>
<sst xmlns="http://schemas.openxmlformats.org/spreadsheetml/2006/main" count="310" uniqueCount="83">
  <si>
    <t>Вид продукции</t>
  </si>
  <si>
    <t>Единица</t>
  </si>
  <si>
    <t>измерения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</si>
  <si>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</si>
  <si>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</si>
  <si>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</si>
  <si>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</si>
  <si>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</si>
  <si>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</si>
  <si>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</si>
  <si>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</si>
  <si>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</si>
  <si>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</si>
  <si>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</si>
  <si>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</si>
  <si>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 Производство основных видов продукции</t>
  </si>
  <si>
    <t xml:space="preserve">                    Сельхозпредприятия (крупные, средние, малые, подсобные)</t>
  </si>
  <si>
    <t xml:space="preserve">                                  прогноз</t>
  </si>
  <si>
    <t xml:space="preserve">                        отчет</t>
  </si>
  <si>
    <t>в том числе:</t>
  </si>
  <si>
    <t xml:space="preserve">крупных и средних </t>
  </si>
  <si>
    <t>малых</t>
  </si>
  <si>
    <t>Убыток убыточных предприятий - всего</t>
  </si>
  <si>
    <t xml:space="preserve">из них:    не перешедших на единый с/х налог </t>
  </si>
  <si>
    <t>прочих предприятий сельского хозяйства</t>
  </si>
  <si>
    <t>Шерсть (физический вес)</t>
  </si>
  <si>
    <t>Показатели</t>
  </si>
  <si>
    <t xml:space="preserve">                  Результаты финансовой деятельности сельхозпредприятий и сельхозорганизаций</t>
  </si>
  <si>
    <t>Прочая продукция сельского хозяйства</t>
  </si>
  <si>
    <t>Рыболовство:</t>
  </si>
  <si>
    <t>объем отгруженных товаров собственного</t>
  </si>
  <si>
    <t>производства, выполненных работ и услуг</t>
  </si>
  <si>
    <t>индекс производства</t>
  </si>
  <si>
    <t xml:space="preserve"> соответствующих лет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</si>
  <si>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</si>
  <si>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</si>
  <si>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</si>
  <si>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</si>
  <si>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</si>
  <si>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</si>
  <si>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</si>
  <si>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</si>
  <si>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</si>
  <si>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</si>
  <si>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</si>
  <si>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</si>
  <si>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 Сельское хозяйство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</si>
  <si>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</si>
  <si>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</si>
  <si>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тыс.руб. в ценах </t>
  </si>
  <si>
    <t xml:space="preserve">           Район (город)</t>
  </si>
  <si>
    <t xml:space="preserve">          Крестьянские (фермерские) хозяйства и индивидуальные предприниматели </t>
  </si>
  <si>
    <t xml:space="preserve">                                             Все категории хозяйств</t>
  </si>
  <si>
    <r>
      <t>Прибыль</t>
    </r>
    <r>
      <rPr>
        <b/>
        <sz val="9"/>
        <rFont val="Tahoma"/>
        <family val="2"/>
      </rPr>
      <t xml:space="preserve"> прибыльных предприятий - всего</t>
    </r>
  </si>
  <si>
    <t xml:space="preserve">                                   Личные подсобные хозяйства населения </t>
  </si>
  <si>
    <t>тыс. руб</t>
  </si>
  <si>
    <r>
      <t>Финансовый результат</t>
    </r>
    <r>
      <rPr>
        <b/>
        <sz val="10"/>
        <rFont val="Tahoma"/>
        <family val="2"/>
      </rPr>
      <t xml:space="preserve"> </t>
    </r>
  </si>
  <si>
    <t>Произведено (реализовано на убой) скота и птицы в живом весе</t>
  </si>
  <si>
    <t xml:space="preserve">    Число предприятий занятых</t>
  </si>
  <si>
    <t xml:space="preserve">    сельхозпроизводством - всего</t>
  </si>
  <si>
    <t>шт.</t>
  </si>
  <si>
    <t>2013 год</t>
  </si>
  <si>
    <t>2014 год</t>
  </si>
  <si>
    <t>2015 год</t>
  </si>
  <si>
    <t>2016 год</t>
  </si>
  <si>
    <t>х</t>
  </si>
  <si>
    <t>2017 год</t>
  </si>
  <si>
    <t>Печатать всю книгу ! Соблюдать указанные ед.измерения! После запятой - один знак!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</si>
  <si>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</si>
  <si>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</si>
  <si>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</si>
  <si>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</si>
  <si>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>отчет</t>
  </si>
  <si>
    <t>2018 год</t>
  </si>
  <si>
    <t xml:space="preserve">                II.   Прогноз развития сельского хозяйства, рыболовства и рыбоводства  на 2017 - 2019 годы</t>
  </si>
  <si>
    <t>2019 год</t>
  </si>
  <si>
    <t>2016 г.</t>
  </si>
  <si>
    <t>в % к 2015 г.</t>
  </si>
  <si>
    <t xml:space="preserve">                        Прогноз развития сельского хозяйства на 2017 - 2019 годы</t>
  </si>
  <si>
    <t xml:space="preserve">2019 г. </t>
  </si>
  <si>
    <t>в % к 2013 г.</t>
  </si>
  <si>
    <t>Подгорненское сельское поселение</t>
  </si>
  <si>
    <t>Глава Подгорненского сельского поселения                                                    Л.В. Горбатенко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</si>
</sst>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7.5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b/>
      <u val="single"/>
      <sz val="9"/>
      <name val="Arial Cyr"/>
      <family val="2"/>
    </font>
    <font>
      <b/>
      <u val="single"/>
      <sz val="10"/>
      <name val="Arial Cyr"/>
      <family val="2"/>
    </font>
    <font>
      <sz val="10"/>
      <color indexed="16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9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9"/>
      <color indexed="10"/>
      <name val="Tahoma"/>
      <family val="2"/>
    </font>
    <font>
      <i/>
      <sz val="9"/>
      <name val="Arial Cyr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3" xfId="0" applyFont="1" applyFill="1" applyBorder="1" applyAlignment="1">
      <alignment horizontal="left" vertical="justify"/>
    </xf>
    <xf numFmtId="0" fontId="0" fillId="0" borderId="11" xfId="0" applyFont="1" applyFill="1" applyBorder="1" applyAlignment="1">
      <alignment vertical="justify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 quotePrefix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horizontal="center" vertical="center" wrapText="1"/>
      <protection/>
    </xf>
    <xf numFmtId="0" fontId="21" fillId="24" borderId="1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2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 quotePrefix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29" xfId="0" applyFont="1" applyBorder="1" applyAlignment="1">
      <alignment/>
    </xf>
    <xf numFmtId="0" fontId="27" fillId="0" borderId="2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5" fillId="0" borderId="25" xfId="0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0" xfId="0" applyFont="1" applyAlignment="1">
      <alignment horizontal="left"/>
    </xf>
    <xf numFmtId="0" fontId="27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4" fillId="0" borderId="31" xfId="0" applyFont="1" applyBorder="1" applyAlignment="1" quotePrefix="1">
      <alignment horizontal="center"/>
    </xf>
    <xf numFmtId="0" fontId="24" fillId="0" borderId="32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8" fillId="24" borderId="12" xfId="0" applyFont="1" applyFill="1" applyBorder="1" applyAlignment="1" applyProtection="1">
      <alignment horizontal="left" vertical="center" wrapText="1" indent="1"/>
      <protection/>
    </xf>
    <xf numFmtId="0" fontId="25" fillId="24" borderId="12" xfId="0" applyFont="1" applyFill="1" applyBorder="1" applyAlignment="1" applyProtection="1">
      <alignment horizontal="left" vertical="center" wrapText="1" indent="1"/>
      <protection/>
    </xf>
    <xf numFmtId="0" fontId="20" fillId="24" borderId="12" xfId="0" applyFont="1" applyFill="1" applyBorder="1" applyAlignment="1" applyProtection="1">
      <alignment horizontal="left" vertical="center" wrapText="1" indent="1"/>
      <protection/>
    </xf>
    <xf numFmtId="0" fontId="20" fillId="24" borderId="12" xfId="0" applyFont="1" applyFill="1" applyBorder="1" applyAlignment="1" applyProtection="1">
      <alignment horizontal="left" vertical="center" wrapText="1" indent="2"/>
      <protection/>
    </xf>
    <xf numFmtId="0" fontId="24" fillId="24" borderId="12" xfId="0" applyFont="1" applyFill="1" applyBorder="1" applyAlignment="1" applyProtection="1">
      <alignment horizontal="left" vertical="center" wrapText="1" indent="3"/>
      <protection/>
    </xf>
    <xf numFmtId="0" fontId="20" fillId="24" borderId="12" xfId="0" applyFont="1" applyFill="1" applyBorder="1" applyAlignment="1" applyProtection="1">
      <alignment horizontal="left" vertical="center" wrapText="1" indent="3"/>
      <protection/>
    </xf>
    <xf numFmtId="0" fontId="20" fillId="0" borderId="37" xfId="0" applyFont="1" applyBorder="1" applyAlignment="1">
      <alignment/>
    </xf>
    <xf numFmtId="0" fontId="20" fillId="24" borderId="15" xfId="0" applyFont="1" applyFill="1" applyBorder="1" applyAlignment="1" applyProtection="1">
      <alignment horizontal="left" vertical="center" wrapText="1" indent="3"/>
      <protection/>
    </xf>
    <xf numFmtId="0" fontId="29" fillId="0" borderId="0" xfId="0" applyFont="1" applyAlignment="1">
      <alignment/>
    </xf>
    <xf numFmtId="0" fontId="25" fillId="0" borderId="12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31" fillId="0" borderId="25" xfId="0" applyFont="1" applyBorder="1" applyAlignment="1">
      <alignment/>
    </xf>
    <xf numFmtId="0" fontId="27" fillId="0" borderId="38" xfId="0" applyFont="1" applyBorder="1" applyAlignment="1">
      <alignment/>
    </xf>
    <xf numFmtId="0" fontId="28" fillId="0" borderId="38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8" fillId="0" borderId="38" xfId="0" applyFont="1" applyBorder="1" applyAlignment="1" quotePrefix="1">
      <alignment horizontal="center"/>
    </xf>
    <xf numFmtId="0" fontId="20" fillId="0" borderId="38" xfId="0" applyFont="1" applyBorder="1" applyAlignment="1" quotePrefix="1">
      <alignment horizontal="center"/>
    </xf>
    <xf numFmtId="0" fontId="30" fillId="0" borderId="38" xfId="0" applyFont="1" applyBorder="1" applyAlignment="1">
      <alignment/>
    </xf>
    <xf numFmtId="0" fontId="27" fillId="0" borderId="28" xfId="0" applyFont="1" applyBorder="1" applyAlignment="1" quotePrefix="1">
      <alignment horizontal="center"/>
    </xf>
    <xf numFmtId="0" fontId="27" fillId="0" borderId="0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3" fillId="0" borderId="18" xfId="0" applyFont="1" applyBorder="1" applyAlignment="1">
      <alignment wrapText="1"/>
    </xf>
    <xf numFmtId="0" fontId="23" fillId="0" borderId="18" xfId="0" applyFont="1" applyFill="1" applyBorder="1" applyAlignment="1">
      <alignment wrapText="1"/>
    </xf>
    <xf numFmtId="0" fontId="24" fillId="0" borderId="18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4" fillId="0" borderId="18" xfId="0" applyFont="1" applyBorder="1" applyAlignment="1" quotePrefix="1">
      <alignment horizontal="center"/>
    </xf>
    <xf numFmtId="0" fontId="27" fillId="0" borderId="39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40" xfId="0" applyFont="1" applyBorder="1" applyAlignment="1" quotePrefix="1">
      <alignment horizontal="center"/>
    </xf>
    <xf numFmtId="0" fontId="24" fillId="0" borderId="32" xfId="0" applyFont="1" applyBorder="1" applyAlignment="1" quotePrefix="1">
      <alignment horizontal="center"/>
    </xf>
    <xf numFmtId="0" fontId="25" fillId="0" borderId="3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4" xfId="0" applyFont="1" applyBorder="1" applyAlignment="1">
      <alignment horizontal="right"/>
    </xf>
    <xf numFmtId="0" fontId="27" fillId="0" borderId="39" xfId="0" applyFont="1" applyBorder="1" applyAlignment="1">
      <alignment horizontal="right"/>
    </xf>
    <xf numFmtId="0" fontId="27" fillId="0" borderId="45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51" fillId="0" borderId="0" xfId="0" applyFont="1" applyBorder="1" applyAlignment="1">
      <alignment/>
    </xf>
    <xf numFmtId="2" fontId="23" fillId="0" borderId="17" xfId="0" applyNumberFormat="1" applyFont="1" applyBorder="1" applyAlignment="1">
      <alignment horizontal="center"/>
    </xf>
    <xf numFmtId="167" fontId="23" fillId="0" borderId="17" xfId="0" applyNumberFormat="1" applyFont="1" applyBorder="1" applyAlignment="1">
      <alignment horizontal="center"/>
    </xf>
    <xf numFmtId="167" fontId="23" fillId="0" borderId="11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167" fontId="23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23" fillId="0" borderId="34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16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61950" y="347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view="pageBreakPreview" zoomScaleNormal="9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6" sqref="D26"/>
    </sheetView>
  </sheetViews>
  <sheetFormatPr defaultColWidth="9.00390625" defaultRowHeight="12.75"/>
  <cols>
    <col min="1" max="1" width="42.75390625" style="0" customWidth="1"/>
    <col min="2" max="2" width="20.75390625" style="0" customWidth="1"/>
    <col min="3" max="6" width="13.75390625" style="0" customWidth="1"/>
    <col min="7" max="7" width="14.625" style="0" customWidth="1"/>
    <col min="8" max="10" width="13.75390625" style="0" customWidth="1"/>
  </cols>
  <sheetData>
    <row r="1" ht="12.75">
      <c r="A1" s="125" t="s">
        <v>67</v>
      </c>
    </row>
    <row r="2" spans="1:8" ht="15">
      <c r="A2" s="82" t="s">
        <v>74</v>
      </c>
      <c r="B2" s="86"/>
      <c r="C2" s="86"/>
      <c r="D2" s="86"/>
      <c r="E2" s="86"/>
      <c r="F2" s="86"/>
      <c r="G2" s="86"/>
      <c r="H2" s="83"/>
    </row>
    <row r="3" spans="1:8" ht="15">
      <c r="A3" s="94"/>
      <c r="B3" s="93"/>
      <c r="C3" s="93"/>
      <c r="D3" s="93"/>
      <c r="E3" s="93"/>
      <c r="F3" s="83"/>
      <c r="G3" s="83"/>
      <c r="H3" s="83"/>
    </row>
    <row r="4" spans="1:8" ht="15">
      <c r="A4" s="107"/>
      <c r="B4" s="181" t="s">
        <v>81</v>
      </c>
      <c r="C4" s="181"/>
      <c r="D4" s="181"/>
      <c r="E4" s="93"/>
      <c r="F4" s="83"/>
      <c r="G4" s="83"/>
      <c r="H4" s="83"/>
    </row>
    <row r="5" spans="1:8" ht="15">
      <c r="A5" s="82"/>
      <c r="B5" s="86" t="s">
        <v>50</v>
      </c>
      <c r="C5" s="87"/>
      <c r="D5" s="87"/>
      <c r="E5" s="83"/>
      <c r="F5" s="83"/>
      <c r="G5" s="83"/>
      <c r="H5" s="83"/>
    </row>
    <row r="6" spans="1:7" ht="15">
      <c r="A6" s="6"/>
      <c r="B6" s="13"/>
      <c r="C6" s="6"/>
      <c r="D6" s="6"/>
      <c r="E6" s="13"/>
      <c r="F6" s="13"/>
      <c r="G6" s="13"/>
    </row>
    <row r="7" ht="13.5" thickBot="1"/>
    <row r="8" spans="1:10" ht="18" customHeight="1" thickBot="1">
      <c r="A8" s="74" t="s">
        <v>0</v>
      </c>
      <c r="B8" s="72" t="s">
        <v>1</v>
      </c>
      <c r="C8" s="182" t="s">
        <v>72</v>
      </c>
      <c r="D8" s="183"/>
      <c r="E8" s="184"/>
      <c r="F8" s="75" t="s">
        <v>12</v>
      </c>
      <c r="G8" s="64" t="s">
        <v>76</v>
      </c>
      <c r="H8" s="80" t="s">
        <v>17</v>
      </c>
      <c r="I8" s="77"/>
      <c r="J8" s="78"/>
    </row>
    <row r="9" spans="1:10" ht="19.5" customHeight="1" thickBot="1">
      <c r="A9" s="106"/>
      <c r="B9" s="61" t="s">
        <v>2</v>
      </c>
      <c r="C9" s="81" t="s">
        <v>61</v>
      </c>
      <c r="D9" s="81" t="s">
        <v>62</v>
      </c>
      <c r="E9" s="144" t="s">
        <v>63</v>
      </c>
      <c r="F9" s="144" t="s">
        <v>64</v>
      </c>
      <c r="G9" s="69" t="s">
        <v>77</v>
      </c>
      <c r="H9" s="81" t="s">
        <v>66</v>
      </c>
      <c r="I9" s="69" t="s">
        <v>73</v>
      </c>
      <c r="J9" s="69" t="s">
        <v>75</v>
      </c>
    </row>
    <row r="10" spans="1:10" ht="21.75" customHeight="1">
      <c r="A10" s="47" t="s">
        <v>29</v>
      </c>
      <c r="B10" s="7"/>
      <c r="C10" s="74"/>
      <c r="D10" s="99"/>
      <c r="E10" s="74"/>
      <c r="F10" s="99"/>
      <c r="G10" s="100"/>
      <c r="H10" s="74"/>
      <c r="I10" s="74"/>
      <c r="J10" s="74"/>
    </row>
    <row r="11" spans="1:10" ht="24.75" customHeight="1">
      <c r="A11" s="37" t="s">
        <v>36</v>
      </c>
      <c r="B11" s="46" t="s">
        <v>8</v>
      </c>
      <c r="C11" s="60"/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111">
        <v>0</v>
      </c>
      <c r="J11" s="111">
        <v>0</v>
      </c>
    </row>
    <row r="12" spans="1:10" ht="15" customHeight="1">
      <c r="A12" s="38" t="s">
        <v>30</v>
      </c>
      <c r="B12" s="42" t="s">
        <v>49</v>
      </c>
      <c r="C12" s="179"/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111">
        <v>0</v>
      </c>
      <c r="J12" s="111">
        <v>0</v>
      </c>
    </row>
    <row r="13" spans="1:10" ht="15" customHeight="1">
      <c r="A13" s="39" t="s">
        <v>31</v>
      </c>
      <c r="B13" s="43" t="s">
        <v>33</v>
      </c>
      <c r="C13" s="180"/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111">
        <v>0</v>
      </c>
      <c r="J13" s="111">
        <v>0</v>
      </c>
    </row>
    <row r="14" spans="1:10" ht="21.75" customHeight="1">
      <c r="A14" s="36" t="s">
        <v>32</v>
      </c>
      <c r="B14" s="43" t="s">
        <v>34</v>
      </c>
      <c r="C14" s="98"/>
      <c r="D14" s="113"/>
      <c r="E14" s="98"/>
      <c r="F14" s="98"/>
      <c r="G14" s="98" t="s">
        <v>65</v>
      </c>
      <c r="H14" s="98"/>
      <c r="I14" s="98"/>
      <c r="J14" s="98"/>
    </row>
    <row r="15" spans="1:10" ht="21.75" customHeight="1">
      <c r="A15" s="48" t="s">
        <v>35</v>
      </c>
      <c r="B15" s="44"/>
      <c r="C15" s="60"/>
      <c r="D15" s="111"/>
      <c r="E15" s="60"/>
      <c r="F15" s="60"/>
      <c r="G15" s="60"/>
      <c r="H15" s="60"/>
      <c r="I15" s="60"/>
      <c r="J15" s="60"/>
    </row>
    <row r="16" spans="1:10" ht="15" customHeight="1">
      <c r="A16" s="40" t="s">
        <v>30</v>
      </c>
      <c r="B16" s="42" t="s">
        <v>49</v>
      </c>
      <c r="C16" s="179"/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</row>
    <row r="17" spans="1:10" ht="15" customHeight="1">
      <c r="A17" s="41" t="s">
        <v>31</v>
      </c>
      <c r="B17" s="45" t="s">
        <v>33</v>
      </c>
      <c r="C17" s="180"/>
      <c r="D17" s="180"/>
      <c r="E17" s="180"/>
      <c r="F17" s="180"/>
      <c r="G17" s="180"/>
      <c r="H17" s="180"/>
      <c r="I17" s="180"/>
      <c r="J17" s="180"/>
    </row>
    <row r="18" spans="1:10" ht="21.75" customHeight="1">
      <c r="A18" s="117" t="s">
        <v>46</v>
      </c>
      <c r="B18" s="49"/>
      <c r="C18" s="60"/>
      <c r="D18" s="60"/>
      <c r="E18" s="111"/>
      <c r="F18" s="60"/>
      <c r="G18" s="111"/>
      <c r="H18" s="111"/>
      <c r="I18" s="60"/>
      <c r="J18" s="60"/>
    </row>
    <row r="19" spans="1:10" ht="30" customHeight="1">
      <c r="A19" s="118" t="s">
        <v>47</v>
      </c>
      <c r="B19" s="50" t="s">
        <v>48</v>
      </c>
      <c r="C19" s="100">
        <v>99.8</v>
      </c>
      <c r="D19" s="100">
        <v>110.46</v>
      </c>
      <c r="E19" s="177">
        <f>SUM(E23+E26)</f>
        <v>147.02693250000002</v>
      </c>
      <c r="F19" s="177">
        <f>SUM(F23+F26)</f>
        <v>167.90391965184</v>
      </c>
      <c r="G19" s="177">
        <f>F19/E19*100</f>
        <v>114.19943053755813</v>
      </c>
      <c r="H19" s="177">
        <f>SUM(H23+H26)</f>
        <v>183.9151008893354</v>
      </c>
      <c r="I19" s="177">
        <f>SUM(I23+I26)</f>
        <v>200.5164361440551</v>
      </c>
      <c r="J19" s="177">
        <f>SUM(J23+J26)</f>
        <v>217.57589051798487</v>
      </c>
    </row>
    <row r="20" spans="1:10" ht="21.75" customHeight="1">
      <c r="A20" s="119" t="s">
        <v>37</v>
      </c>
      <c r="B20" s="50" t="s">
        <v>38</v>
      </c>
      <c r="C20" s="111"/>
      <c r="D20" s="111">
        <v>104.6</v>
      </c>
      <c r="E20" s="178">
        <f>SUM(E19/E21/D19*10000)</f>
        <v>114.25255797255177</v>
      </c>
      <c r="F20" s="178">
        <f>SUM(F19/F21/E19*10000)</f>
        <v>107.43126108895403</v>
      </c>
      <c r="G20" s="178" t="s">
        <v>65</v>
      </c>
      <c r="H20" s="178">
        <f>SUM(H19/H21/F19*10000)</f>
        <v>103.53111406368869</v>
      </c>
      <c r="I20" s="178">
        <f>SUM(I19/I21/G19*10000)</f>
        <v>167.54240921872898</v>
      </c>
      <c r="J20" s="178">
        <f>SUM(J19/J21/H19*10000)</f>
        <v>113.7522617908398</v>
      </c>
    </row>
    <row r="21" spans="1:10" ht="21.75" customHeight="1">
      <c r="A21" s="119" t="s">
        <v>39</v>
      </c>
      <c r="B21" s="50" t="s">
        <v>38</v>
      </c>
      <c r="C21" s="113"/>
      <c r="D21" s="113">
        <v>105.8</v>
      </c>
      <c r="E21" s="98">
        <v>116.5</v>
      </c>
      <c r="F21" s="98">
        <v>106.3</v>
      </c>
      <c r="G21" s="98" t="s">
        <v>65</v>
      </c>
      <c r="H21" s="98">
        <v>105.8</v>
      </c>
      <c r="I21" s="98">
        <v>104.8</v>
      </c>
      <c r="J21" s="98">
        <v>104</v>
      </c>
    </row>
    <row r="22" spans="1:10" ht="21.75" customHeight="1">
      <c r="A22" s="120" t="s">
        <v>19</v>
      </c>
      <c r="B22" s="50"/>
      <c r="C22" s="112"/>
      <c r="D22" s="112"/>
      <c r="E22" s="58"/>
      <c r="F22" s="58"/>
      <c r="G22" s="58"/>
      <c r="H22" s="58"/>
      <c r="I22" s="58"/>
      <c r="J22" s="58"/>
    </row>
    <row r="23" spans="1:10" ht="27" customHeight="1">
      <c r="A23" s="121" t="s">
        <v>40</v>
      </c>
      <c r="B23" s="50" t="s">
        <v>48</v>
      </c>
      <c r="C23" s="58">
        <v>54</v>
      </c>
      <c r="D23" s="112">
        <v>56.8</v>
      </c>
      <c r="E23" s="58">
        <v>80.4</v>
      </c>
      <c r="F23" s="176">
        <f>SUM(E23*F25*F24/10000)</f>
        <v>92.48010000000001</v>
      </c>
      <c r="G23" s="176">
        <f>F23/E23*100</f>
        <v>115.025</v>
      </c>
      <c r="H23" s="176">
        <f>SUM(F23*H25*H24/10000)</f>
        <v>101.557946616</v>
      </c>
      <c r="I23" s="176">
        <f>SUM(H23*I25*I24/10000)</f>
        <v>110.58563560658948</v>
      </c>
      <c r="J23" s="176">
        <f>SUM(I23*J25*J24/10000)</f>
        <v>119.83855690906404</v>
      </c>
    </row>
    <row r="24" spans="1:10" ht="24.75" customHeight="1">
      <c r="A24" s="122" t="s">
        <v>41</v>
      </c>
      <c r="B24" s="50" t="s">
        <v>38</v>
      </c>
      <c r="C24" s="60"/>
      <c r="D24" s="60">
        <v>101.3</v>
      </c>
      <c r="E24" s="60">
        <v>108.5</v>
      </c>
      <c r="F24" s="60">
        <v>107.5</v>
      </c>
      <c r="G24" s="60" t="s">
        <v>65</v>
      </c>
      <c r="H24" s="60">
        <v>103.6</v>
      </c>
      <c r="I24" s="60">
        <v>104.3</v>
      </c>
      <c r="J24" s="60">
        <v>104.4</v>
      </c>
    </row>
    <row r="25" spans="1:10" ht="24.75" customHeight="1">
      <c r="A25" s="122" t="s">
        <v>42</v>
      </c>
      <c r="B25" s="50" t="s">
        <v>38</v>
      </c>
      <c r="C25" s="115">
        <v>93.4</v>
      </c>
      <c r="D25" s="115">
        <v>103.9</v>
      </c>
      <c r="E25" s="116">
        <v>116.5</v>
      </c>
      <c r="F25" s="116">
        <v>107</v>
      </c>
      <c r="G25" s="98" t="s">
        <v>65</v>
      </c>
      <c r="H25" s="116">
        <v>106</v>
      </c>
      <c r="I25" s="59">
        <v>104.4</v>
      </c>
      <c r="J25" s="59">
        <v>103.8</v>
      </c>
    </row>
    <row r="26" spans="1:10" ht="27" customHeight="1">
      <c r="A26" s="121" t="s">
        <v>43</v>
      </c>
      <c r="B26" s="50" t="s">
        <v>48</v>
      </c>
      <c r="C26" s="60">
        <v>45.8</v>
      </c>
      <c r="D26" s="185">
        <v>53.7</v>
      </c>
      <c r="E26" s="175">
        <f>SUM(D26*E28*E27/10000)</f>
        <v>66.62693250000001</v>
      </c>
      <c r="F26" s="175">
        <f>SUM(E26*F28*F27/10000)</f>
        <v>75.42381965184</v>
      </c>
      <c r="G26" s="175">
        <f>F26/E26*100</f>
        <v>113.2032</v>
      </c>
      <c r="H26" s="175">
        <f>SUM(F26*H28*H27/10000)</f>
        <v>82.3571542733354</v>
      </c>
      <c r="I26" s="175">
        <f>SUM(H26*I28*I27/10000)</f>
        <v>89.9308005374656</v>
      </c>
      <c r="J26" s="175">
        <f>SUM(I26*J28*J27/10000)</f>
        <v>97.73733360892084</v>
      </c>
    </row>
    <row r="27" spans="1:10" ht="24.75" customHeight="1">
      <c r="A27" s="122" t="s">
        <v>44</v>
      </c>
      <c r="B27" s="50" t="s">
        <v>38</v>
      </c>
      <c r="C27" s="115"/>
      <c r="D27" s="115">
        <v>107.1</v>
      </c>
      <c r="E27" s="116">
        <v>106.5</v>
      </c>
      <c r="F27" s="116">
        <v>107.2</v>
      </c>
      <c r="G27" s="98" t="s">
        <v>65</v>
      </c>
      <c r="H27" s="116">
        <v>103.5</v>
      </c>
      <c r="I27" s="116">
        <v>103.7</v>
      </c>
      <c r="J27" s="116">
        <v>104.3</v>
      </c>
    </row>
    <row r="28" spans="1:10" ht="24.75" customHeight="1" thickBot="1">
      <c r="A28" s="124" t="s">
        <v>45</v>
      </c>
      <c r="B28" s="51" t="s">
        <v>38</v>
      </c>
      <c r="C28" s="114">
        <v>98.1</v>
      </c>
      <c r="D28" s="114">
        <v>109.3</v>
      </c>
      <c r="E28" s="62">
        <v>116.5</v>
      </c>
      <c r="F28" s="62">
        <v>105.6</v>
      </c>
      <c r="G28" s="62" t="s">
        <v>65</v>
      </c>
      <c r="H28" s="62">
        <v>105.5</v>
      </c>
      <c r="I28" s="62">
        <v>105.3</v>
      </c>
      <c r="J28" s="62">
        <v>104.2</v>
      </c>
    </row>
    <row r="29" spans="1:9" ht="24.7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171" t="s">
        <v>82</v>
      </c>
      <c r="B31" s="171"/>
      <c r="C31" s="171"/>
      <c r="D31" s="171"/>
      <c r="E31" s="171"/>
      <c r="F31" s="171"/>
      <c r="G31" s="171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2:9" ht="12.75">
      <c r="B115" s="3"/>
      <c r="C115" s="3"/>
      <c r="D115" s="3"/>
      <c r="E115" s="3"/>
      <c r="F115" s="3"/>
      <c r="G115" s="3"/>
      <c r="H115" s="3"/>
      <c r="I115" s="3"/>
    </row>
  </sheetData>
  <sheetProtection/>
  <mergeCells count="11">
    <mergeCell ref="B4:D4"/>
    <mergeCell ref="G16:G17"/>
    <mergeCell ref="H16:H17"/>
    <mergeCell ref="I16:I17"/>
    <mergeCell ref="C8:E8"/>
    <mergeCell ref="C12:C13"/>
    <mergeCell ref="J16:J17"/>
    <mergeCell ref="C16:C17"/>
    <mergeCell ref="D16:D17"/>
    <mergeCell ref="E16:E17"/>
    <mergeCell ref="F16:F1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7" width="12.875" style="0" customWidth="1"/>
    <col min="8" max="10" width="11.75390625" style="0" customWidth="1"/>
    <col min="11" max="11" width="12.625" style="0" customWidth="1"/>
  </cols>
  <sheetData>
    <row r="2" spans="1:5" ht="15">
      <c r="A2" s="82" t="s">
        <v>78</v>
      </c>
      <c r="B2" s="83"/>
      <c r="C2" s="83"/>
      <c r="D2" s="83"/>
      <c r="E2" s="83"/>
    </row>
    <row r="3" spans="1:6" ht="15.75">
      <c r="A3" s="84"/>
      <c r="B3" s="170" t="s">
        <v>81</v>
      </c>
      <c r="C3" s="170"/>
      <c r="D3" s="170"/>
      <c r="E3" s="83"/>
      <c r="F3" s="1"/>
    </row>
    <row r="4" spans="1:3" ht="15.75">
      <c r="A4" s="1"/>
      <c r="B4" s="86" t="s">
        <v>50</v>
      </c>
      <c r="C4" s="87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16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182" t="s">
        <v>72</v>
      </c>
      <c r="D9" s="183"/>
      <c r="E9" s="184"/>
      <c r="F9" s="75" t="s">
        <v>12</v>
      </c>
      <c r="G9" s="64" t="s">
        <v>76</v>
      </c>
      <c r="H9" s="80" t="s">
        <v>17</v>
      </c>
      <c r="I9" s="77"/>
      <c r="J9" s="78"/>
      <c r="K9" s="67" t="s">
        <v>79</v>
      </c>
    </row>
    <row r="10" spans="1:11" ht="19.5" customHeight="1" thickBot="1">
      <c r="A10" s="79"/>
      <c r="B10" s="68" t="s">
        <v>2</v>
      </c>
      <c r="C10" s="81" t="s">
        <v>61</v>
      </c>
      <c r="D10" s="81" t="s">
        <v>62</v>
      </c>
      <c r="E10" s="144" t="s">
        <v>63</v>
      </c>
      <c r="F10" s="144" t="s">
        <v>64</v>
      </c>
      <c r="G10" s="69" t="s">
        <v>77</v>
      </c>
      <c r="H10" s="81" t="s">
        <v>66</v>
      </c>
      <c r="I10" s="69" t="s">
        <v>73</v>
      </c>
      <c r="J10" s="69" t="s">
        <v>75</v>
      </c>
      <c r="K10" s="71" t="s">
        <v>80</v>
      </c>
    </row>
    <row r="11" spans="1:11" ht="24.75" customHeight="1" thickBot="1">
      <c r="A11" s="54" t="s">
        <v>68</v>
      </c>
      <c r="B11" s="91" t="s">
        <v>8</v>
      </c>
      <c r="C11" s="110">
        <v>9239</v>
      </c>
      <c r="D11" s="55">
        <v>11273</v>
      </c>
      <c r="E11" s="55">
        <v>14223</v>
      </c>
      <c r="F11" s="55">
        <v>15120</v>
      </c>
      <c r="G11" s="172">
        <f>F11/E11*100</f>
        <v>106.30668635309006</v>
      </c>
      <c r="H11" s="55">
        <v>16178</v>
      </c>
      <c r="I11" s="55">
        <v>16870</v>
      </c>
      <c r="J11" s="55">
        <v>17531</v>
      </c>
      <c r="K11" s="173">
        <f>J11/C11*100</f>
        <v>189.74997294079446</v>
      </c>
    </row>
    <row r="12" spans="1:11" ht="29.25" customHeight="1" thickBot="1">
      <c r="A12" s="145" t="s">
        <v>69</v>
      </c>
      <c r="B12" s="92" t="s">
        <v>14</v>
      </c>
      <c r="C12" s="111"/>
      <c r="D12" s="60"/>
      <c r="E12" s="60"/>
      <c r="F12" s="60"/>
      <c r="G12" s="172" t="e">
        <f aca="true" t="shared" si="0" ref="G12:G23">F12/E12*100</f>
        <v>#DIV/0!</v>
      </c>
      <c r="H12" s="60"/>
      <c r="I12" s="60"/>
      <c r="J12" s="60"/>
      <c r="K12" s="173" t="e">
        <f aca="true" t="shared" si="1" ref="K12:K23">J12/C12*100</f>
        <v>#DIV/0!</v>
      </c>
    </row>
    <row r="13" spans="1:11" ht="28.5" customHeight="1" thickBot="1">
      <c r="A13" s="145" t="s">
        <v>71</v>
      </c>
      <c r="B13" s="92" t="s">
        <v>14</v>
      </c>
      <c r="C13" s="111"/>
      <c r="D13" s="60"/>
      <c r="E13" s="60"/>
      <c r="F13" s="60"/>
      <c r="G13" s="172" t="e">
        <f t="shared" si="0"/>
        <v>#DIV/0!</v>
      </c>
      <c r="H13" s="60"/>
      <c r="I13" s="60"/>
      <c r="J13" s="60"/>
      <c r="K13" s="173" t="e">
        <f t="shared" si="1"/>
        <v>#DIV/0!</v>
      </c>
    </row>
    <row r="14" spans="1:11" ht="24.75" customHeight="1" thickBot="1">
      <c r="A14" s="146" t="s">
        <v>70</v>
      </c>
      <c r="B14" s="92"/>
      <c r="C14" s="111"/>
      <c r="D14" s="60"/>
      <c r="E14" s="60"/>
      <c r="F14" s="60"/>
      <c r="G14" s="172" t="e">
        <f t="shared" si="0"/>
        <v>#DIV/0!</v>
      </c>
      <c r="H14" s="60"/>
      <c r="I14" s="60"/>
      <c r="J14" s="60"/>
      <c r="K14" s="173" t="e">
        <f t="shared" si="1"/>
        <v>#DIV/0!</v>
      </c>
    </row>
    <row r="15" spans="1:11" ht="21" customHeight="1" thickBot="1">
      <c r="A15" s="56" t="s">
        <v>13</v>
      </c>
      <c r="B15" s="92" t="s">
        <v>14</v>
      </c>
      <c r="C15" s="111"/>
      <c r="D15" s="60"/>
      <c r="E15" s="60"/>
      <c r="F15" s="60"/>
      <c r="G15" s="172" t="e">
        <f t="shared" si="0"/>
        <v>#DIV/0!</v>
      </c>
      <c r="H15" s="60"/>
      <c r="I15" s="60"/>
      <c r="J15" s="60"/>
      <c r="K15" s="173" t="e">
        <f t="shared" si="1"/>
        <v>#DIV/0!</v>
      </c>
    </row>
    <row r="16" spans="1:11" ht="24.75" customHeight="1" thickBot="1">
      <c r="A16" s="56" t="s">
        <v>3</v>
      </c>
      <c r="B16" s="92" t="s">
        <v>14</v>
      </c>
      <c r="C16" s="111"/>
      <c r="D16" s="60"/>
      <c r="E16" s="60"/>
      <c r="F16" s="60"/>
      <c r="G16" s="172" t="e">
        <f t="shared" si="0"/>
        <v>#DIV/0!</v>
      </c>
      <c r="H16" s="60"/>
      <c r="I16" s="60"/>
      <c r="J16" s="60"/>
      <c r="K16" s="173" t="e">
        <f t="shared" si="1"/>
        <v>#DIV/0!</v>
      </c>
    </row>
    <row r="17" spans="1:11" ht="24.75" customHeight="1" thickBot="1">
      <c r="A17" s="56" t="s">
        <v>4</v>
      </c>
      <c r="B17" s="92" t="s">
        <v>14</v>
      </c>
      <c r="C17" s="111"/>
      <c r="D17" s="60"/>
      <c r="E17" s="60"/>
      <c r="F17" s="60"/>
      <c r="G17" s="172" t="e">
        <f t="shared" si="0"/>
        <v>#DIV/0!</v>
      </c>
      <c r="H17" s="60"/>
      <c r="I17" s="60"/>
      <c r="J17" s="60"/>
      <c r="K17" s="173" t="e">
        <f t="shared" si="1"/>
        <v>#DIV/0!</v>
      </c>
    </row>
    <row r="18" spans="1:11" ht="24.75" customHeight="1" thickBot="1">
      <c r="A18" s="57" t="s">
        <v>5</v>
      </c>
      <c r="B18" s="92" t="s">
        <v>14</v>
      </c>
      <c r="C18" s="112"/>
      <c r="D18" s="58"/>
      <c r="E18" s="58"/>
      <c r="F18" s="58"/>
      <c r="G18" s="172" t="e">
        <f t="shared" si="0"/>
        <v>#DIV/0!</v>
      </c>
      <c r="H18" s="58"/>
      <c r="I18" s="58"/>
      <c r="J18" s="58"/>
      <c r="K18" s="173" t="e">
        <f t="shared" si="1"/>
        <v>#DIV/0!</v>
      </c>
    </row>
    <row r="19" spans="1:11" ht="24" customHeight="1" thickBot="1">
      <c r="A19" s="126" t="s">
        <v>57</v>
      </c>
      <c r="B19" s="108" t="s">
        <v>14</v>
      </c>
      <c r="C19" s="112">
        <v>130</v>
      </c>
      <c r="D19" s="58">
        <v>168</v>
      </c>
      <c r="E19" s="58">
        <v>164</v>
      </c>
      <c r="F19" s="58">
        <v>166</v>
      </c>
      <c r="G19" s="172">
        <f t="shared" si="0"/>
        <v>101.21951219512195</v>
      </c>
      <c r="H19" s="58">
        <v>175</v>
      </c>
      <c r="I19" s="58">
        <v>184</v>
      </c>
      <c r="J19" s="58">
        <v>191.7</v>
      </c>
      <c r="K19" s="173">
        <f t="shared" si="1"/>
        <v>147.46153846153845</v>
      </c>
    </row>
    <row r="20" spans="1:11" ht="24.75" customHeight="1" thickBot="1">
      <c r="A20" s="116" t="s">
        <v>6</v>
      </c>
      <c r="B20" s="92" t="s">
        <v>14</v>
      </c>
      <c r="C20" s="111"/>
      <c r="D20" s="60"/>
      <c r="E20" s="60"/>
      <c r="F20" s="60"/>
      <c r="G20" s="172" t="e">
        <f t="shared" si="0"/>
        <v>#DIV/0!</v>
      </c>
      <c r="H20" s="60"/>
      <c r="I20" s="60"/>
      <c r="J20" s="60"/>
      <c r="K20" s="173" t="e">
        <f t="shared" si="1"/>
        <v>#DIV/0!</v>
      </c>
    </row>
    <row r="21" spans="1:11" ht="24.75" customHeight="1" thickBot="1">
      <c r="A21" s="56" t="s">
        <v>7</v>
      </c>
      <c r="B21" s="88" t="s">
        <v>9</v>
      </c>
      <c r="C21" s="113"/>
      <c r="D21" s="98"/>
      <c r="E21" s="98"/>
      <c r="F21" s="98"/>
      <c r="G21" s="172" t="e">
        <f t="shared" si="0"/>
        <v>#DIV/0!</v>
      </c>
      <c r="H21" s="98"/>
      <c r="I21" s="98"/>
      <c r="J21" s="98"/>
      <c r="K21" s="173" t="e">
        <f t="shared" si="1"/>
        <v>#DIV/0!</v>
      </c>
    </row>
    <row r="22" spans="1:11" ht="24.75" customHeight="1" thickBot="1">
      <c r="A22" s="59" t="s">
        <v>25</v>
      </c>
      <c r="B22" s="89" t="s">
        <v>10</v>
      </c>
      <c r="C22" s="112">
        <v>290</v>
      </c>
      <c r="D22" s="58">
        <v>324</v>
      </c>
      <c r="E22" s="58">
        <v>278</v>
      </c>
      <c r="F22" s="58">
        <v>230</v>
      </c>
      <c r="G22" s="172">
        <f t="shared" si="0"/>
        <v>82.73381294964028</v>
      </c>
      <c r="H22" s="58">
        <v>243</v>
      </c>
      <c r="I22" s="58">
        <v>255</v>
      </c>
      <c r="J22" s="58">
        <v>266</v>
      </c>
      <c r="K22" s="173">
        <f t="shared" si="1"/>
        <v>91.72413793103448</v>
      </c>
    </row>
    <row r="23" spans="1:11" ht="24.75" customHeight="1" thickBot="1">
      <c r="A23" s="109" t="s">
        <v>28</v>
      </c>
      <c r="B23" s="90" t="s">
        <v>11</v>
      </c>
      <c r="C23" s="114">
        <v>10100</v>
      </c>
      <c r="D23" s="62">
        <v>10280</v>
      </c>
      <c r="E23" s="62">
        <v>10300</v>
      </c>
      <c r="F23" s="62">
        <v>10350</v>
      </c>
      <c r="G23" s="172">
        <f t="shared" si="0"/>
        <v>100.48543689320388</v>
      </c>
      <c r="H23" s="62">
        <v>10420</v>
      </c>
      <c r="I23" s="62">
        <v>10550</v>
      </c>
      <c r="J23" s="62">
        <v>10600</v>
      </c>
      <c r="K23" s="173">
        <f t="shared" si="1"/>
        <v>104.95049504950495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mergeCells count="1">
    <mergeCell ref="C9:E9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7" width="13.25390625" style="0" customWidth="1"/>
    <col min="8" max="10" width="11.75390625" style="0" customWidth="1"/>
    <col min="11" max="11" width="12.75390625" style="0" customWidth="1"/>
  </cols>
  <sheetData>
    <row r="2" spans="1:5" ht="14.25">
      <c r="A2" s="52" t="s">
        <v>78</v>
      </c>
      <c r="B2" s="83"/>
      <c r="C2" s="83"/>
      <c r="D2" s="83"/>
      <c r="E2" s="83"/>
    </row>
    <row r="3" spans="1:6" ht="16.5" thickBot="1">
      <c r="A3" s="84"/>
      <c r="B3" s="170" t="s">
        <v>81</v>
      </c>
      <c r="C3" s="85"/>
      <c r="D3" s="83"/>
      <c r="E3" s="83"/>
      <c r="F3" s="1"/>
    </row>
    <row r="4" spans="1:3" ht="15.75">
      <c r="A4" s="1"/>
      <c r="B4" s="86" t="s">
        <v>50</v>
      </c>
      <c r="C4" s="87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51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182" t="s">
        <v>72</v>
      </c>
      <c r="D9" s="183"/>
      <c r="E9" s="184"/>
      <c r="F9" s="75" t="s">
        <v>12</v>
      </c>
      <c r="G9" s="64" t="s">
        <v>76</v>
      </c>
      <c r="H9" s="80" t="s">
        <v>17</v>
      </c>
      <c r="I9" s="77"/>
      <c r="J9" s="78"/>
      <c r="K9" s="67" t="s">
        <v>79</v>
      </c>
    </row>
    <row r="10" spans="1:11" ht="19.5" customHeight="1" thickBot="1">
      <c r="A10" s="79"/>
      <c r="B10" s="68" t="s">
        <v>2</v>
      </c>
      <c r="C10" s="81" t="s">
        <v>61</v>
      </c>
      <c r="D10" s="81" t="s">
        <v>62</v>
      </c>
      <c r="E10" s="144" t="s">
        <v>63</v>
      </c>
      <c r="F10" s="144" t="s">
        <v>64</v>
      </c>
      <c r="G10" s="69" t="s">
        <v>77</v>
      </c>
      <c r="H10" s="81" t="s">
        <v>66</v>
      </c>
      <c r="I10" s="69" t="s">
        <v>73</v>
      </c>
      <c r="J10" s="69" t="s">
        <v>75</v>
      </c>
      <c r="K10" s="71" t="s">
        <v>80</v>
      </c>
    </row>
    <row r="11" spans="1:11" ht="24.75" customHeight="1" thickBot="1">
      <c r="A11" s="54" t="s">
        <v>68</v>
      </c>
      <c r="B11" s="91" t="s">
        <v>8</v>
      </c>
      <c r="C11" s="110">
        <v>3586</v>
      </c>
      <c r="D11" s="55">
        <v>4394</v>
      </c>
      <c r="E11" s="55">
        <v>5654.3</v>
      </c>
      <c r="F11" s="55">
        <v>6650</v>
      </c>
      <c r="G11" s="173">
        <f>F11/E11*100</f>
        <v>117.60960684788569</v>
      </c>
      <c r="H11" s="55">
        <v>7049</v>
      </c>
      <c r="I11" s="55">
        <v>7359</v>
      </c>
      <c r="J11" s="55">
        <v>7639</v>
      </c>
      <c r="K11" s="174">
        <f>J11/C11*100</f>
        <v>213.02286670384828</v>
      </c>
    </row>
    <row r="12" spans="1:11" ht="24.75" customHeight="1" thickBot="1">
      <c r="A12" s="145" t="s">
        <v>69</v>
      </c>
      <c r="B12" s="92" t="s">
        <v>14</v>
      </c>
      <c r="C12" s="111">
        <v>95</v>
      </c>
      <c r="D12" s="60"/>
      <c r="E12" s="60"/>
      <c r="F12" s="60"/>
      <c r="G12" s="173" t="e">
        <f aca="true" t="shared" si="0" ref="G12:G23">F12/E12*100</f>
        <v>#DIV/0!</v>
      </c>
      <c r="H12" s="60"/>
      <c r="I12" s="60"/>
      <c r="J12" s="60"/>
      <c r="K12" s="174">
        <f aca="true" t="shared" si="1" ref="K12:K23">J12/C12*100</f>
        <v>0</v>
      </c>
    </row>
    <row r="13" spans="1:11" ht="24.75" customHeight="1" thickBot="1">
      <c r="A13" s="145" t="s">
        <v>71</v>
      </c>
      <c r="B13" s="92" t="s">
        <v>14</v>
      </c>
      <c r="C13" s="111"/>
      <c r="D13" s="60"/>
      <c r="E13" s="60"/>
      <c r="F13" s="60"/>
      <c r="G13" s="173" t="e">
        <f t="shared" si="0"/>
        <v>#DIV/0!</v>
      </c>
      <c r="H13" s="60"/>
      <c r="I13" s="60"/>
      <c r="J13" s="60"/>
      <c r="K13" s="174" t="e">
        <f t="shared" si="1"/>
        <v>#DIV/0!</v>
      </c>
    </row>
    <row r="14" spans="1:11" ht="24.75" customHeight="1" thickBot="1">
      <c r="A14" s="146" t="s">
        <v>70</v>
      </c>
      <c r="B14" s="92" t="s">
        <v>14</v>
      </c>
      <c r="C14" s="111"/>
      <c r="D14" s="60"/>
      <c r="E14" s="60"/>
      <c r="F14" s="60"/>
      <c r="G14" s="173" t="e">
        <f t="shared" si="0"/>
        <v>#DIV/0!</v>
      </c>
      <c r="H14" s="60"/>
      <c r="I14" s="60"/>
      <c r="J14" s="60"/>
      <c r="K14" s="174" t="e">
        <f t="shared" si="1"/>
        <v>#DIV/0!</v>
      </c>
    </row>
    <row r="15" spans="1:11" ht="24.75" customHeight="1" thickBot="1">
      <c r="A15" s="56" t="s">
        <v>13</v>
      </c>
      <c r="B15" s="92" t="s">
        <v>14</v>
      </c>
      <c r="C15" s="111"/>
      <c r="D15" s="60"/>
      <c r="E15" s="60"/>
      <c r="F15" s="60"/>
      <c r="G15" s="173" t="e">
        <f t="shared" si="0"/>
        <v>#DIV/0!</v>
      </c>
      <c r="H15" s="60"/>
      <c r="I15" s="60"/>
      <c r="J15" s="60"/>
      <c r="K15" s="174" t="e">
        <f t="shared" si="1"/>
        <v>#DIV/0!</v>
      </c>
    </row>
    <row r="16" spans="1:11" ht="24.75" customHeight="1" thickBot="1">
      <c r="A16" s="56" t="s">
        <v>3</v>
      </c>
      <c r="B16" s="92" t="s">
        <v>14</v>
      </c>
      <c r="C16" s="111"/>
      <c r="D16" s="60"/>
      <c r="E16" s="60"/>
      <c r="F16" s="60"/>
      <c r="G16" s="173" t="e">
        <f t="shared" si="0"/>
        <v>#DIV/0!</v>
      </c>
      <c r="H16" s="60"/>
      <c r="I16" s="60"/>
      <c r="J16" s="60"/>
      <c r="K16" s="174" t="e">
        <f t="shared" si="1"/>
        <v>#DIV/0!</v>
      </c>
    </row>
    <row r="17" spans="1:11" ht="24.75" customHeight="1" thickBot="1">
      <c r="A17" s="56" t="s">
        <v>4</v>
      </c>
      <c r="B17" s="92" t="s">
        <v>14</v>
      </c>
      <c r="C17" s="111"/>
      <c r="D17" s="60"/>
      <c r="E17" s="60"/>
      <c r="F17" s="60"/>
      <c r="G17" s="173" t="e">
        <f t="shared" si="0"/>
        <v>#DIV/0!</v>
      </c>
      <c r="H17" s="60"/>
      <c r="I17" s="60"/>
      <c r="J17" s="60"/>
      <c r="K17" s="174" t="e">
        <f t="shared" si="1"/>
        <v>#DIV/0!</v>
      </c>
    </row>
    <row r="18" spans="1:11" ht="24.75" customHeight="1" thickBot="1">
      <c r="A18" s="57" t="s">
        <v>5</v>
      </c>
      <c r="B18" s="92" t="s">
        <v>14</v>
      </c>
      <c r="C18" s="112"/>
      <c r="D18" s="58"/>
      <c r="E18" s="58"/>
      <c r="F18" s="58"/>
      <c r="G18" s="173" t="e">
        <f t="shared" si="0"/>
        <v>#DIV/0!</v>
      </c>
      <c r="H18" s="58"/>
      <c r="I18" s="58"/>
      <c r="J18" s="58"/>
      <c r="K18" s="174" t="e">
        <f t="shared" si="1"/>
        <v>#DIV/0!</v>
      </c>
    </row>
    <row r="19" spans="1:11" ht="23.25" thickBot="1">
      <c r="A19" s="126" t="s">
        <v>57</v>
      </c>
      <c r="B19" s="108" t="s">
        <v>14</v>
      </c>
      <c r="C19" s="112">
        <v>132</v>
      </c>
      <c r="D19" s="58">
        <v>140</v>
      </c>
      <c r="E19" s="58">
        <v>266.8</v>
      </c>
      <c r="F19" s="58">
        <v>270</v>
      </c>
      <c r="G19" s="173">
        <f t="shared" si="0"/>
        <v>101.19940029985005</v>
      </c>
      <c r="H19" s="58">
        <v>274</v>
      </c>
      <c r="I19" s="58">
        <v>280</v>
      </c>
      <c r="J19" s="58">
        <v>285</v>
      </c>
      <c r="K19" s="174">
        <f t="shared" si="1"/>
        <v>215.9090909090909</v>
      </c>
    </row>
    <row r="20" spans="1:11" ht="24.75" customHeight="1" thickBot="1">
      <c r="A20" s="116" t="s">
        <v>6</v>
      </c>
      <c r="B20" s="92" t="s">
        <v>14</v>
      </c>
      <c r="C20" s="111">
        <v>432</v>
      </c>
      <c r="D20" s="60">
        <v>380</v>
      </c>
      <c r="E20" s="60">
        <v>283.6</v>
      </c>
      <c r="F20" s="60">
        <v>290</v>
      </c>
      <c r="G20" s="173">
        <f t="shared" si="0"/>
        <v>102.25669957686883</v>
      </c>
      <c r="H20" s="60">
        <v>292</v>
      </c>
      <c r="I20" s="60">
        <v>295</v>
      </c>
      <c r="J20" s="60">
        <v>300</v>
      </c>
      <c r="K20" s="174">
        <f t="shared" si="1"/>
        <v>69.44444444444444</v>
      </c>
    </row>
    <row r="21" spans="1:11" ht="24.75" customHeight="1" thickBot="1">
      <c r="A21" s="56" t="s">
        <v>7</v>
      </c>
      <c r="B21" s="88" t="s">
        <v>9</v>
      </c>
      <c r="C21" s="113"/>
      <c r="D21" s="98"/>
      <c r="E21" s="98"/>
      <c r="F21" s="98"/>
      <c r="G21" s="173" t="e">
        <f t="shared" si="0"/>
        <v>#DIV/0!</v>
      </c>
      <c r="H21" s="98"/>
      <c r="I21" s="98"/>
      <c r="J21" s="98"/>
      <c r="K21" s="174" t="e">
        <f t="shared" si="1"/>
        <v>#DIV/0!</v>
      </c>
    </row>
    <row r="22" spans="1:11" ht="24.75" customHeight="1" thickBot="1">
      <c r="A22" s="59" t="s">
        <v>25</v>
      </c>
      <c r="B22" s="89" t="s">
        <v>10</v>
      </c>
      <c r="C22" s="112">
        <v>140.1</v>
      </c>
      <c r="D22" s="58">
        <v>288.6</v>
      </c>
      <c r="E22" s="58">
        <v>331</v>
      </c>
      <c r="F22" s="58">
        <v>333</v>
      </c>
      <c r="G22" s="173">
        <f t="shared" si="0"/>
        <v>100.60422960725074</v>
      </c>
      <c r="H22" s="58">
        <v>335</v>
      </c>
      <c r="I22" s="58">
        <v>338</v>
      </c>
      <c r="J22" s="58">
        <v>342</v>
      </c>
      <c r="K22" s="174">
        <f t="shared" si="1"/>
        <v>244.1113490364026</v>
      </c>
    </row>
    <row r="23" spans="1:11" ht="24.75" customHeight="1" thickBot="1">
      <c r="A23" s="109" t="s">
        <v>28</v>
      </c>
      <c r="B23" s="90" t="s">
        <v>11</v>
      </c>
      <c r="C23" s="114">
        <v>4400</v>
      </c>
      <c r="D23" s="62">
        <v>4480</v>
      </c>
      <c r="E23" s="62">
        <v>4510</v>
      </c>
      <c r="F23" s="62">
        <v>4530</v>
      </c>
      <c r="G23" s="173">
        <f t="shared" si="0"/>
        <v>100.44345898004434</v>
      </c>
      <c r="H23" s="62">
        <v>4580</v>
      </c>
      <c r="I23" s="62">
        <v>4600</v>
      </c>
      <c r="J23" s="62">
        <v>4620</v>
      </c>
      <c r="K23" s="174">
        <f t="shared" si="1"/>
        <v>105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mergeCells count="1">
    <mergeCell ref="C9:E9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6" width="10.75390625" style="0" customWidth="1"/>
    <col min="7" max="7" width="12.625" style="0" customWidth="1"/>
    <col min="8" max="10" width="11.75390625" style="0" customWidth="1"/>
    <col min="11" max="11" width="13.00390625" style="0" customWidth="1"/>
  </cols>
  <sheetData>
    <row r="2" spans="1:5" ht="14.25">
      <c r="A2" s="52" t="s">
        <v>78</v>
      </c>
      <c r="B2" s="83"/>
      <c r="C2" s="83"/>
      <c r="D2" s="83"/>
      <c r="E2" s="83"/>
    </row>
    <row r="3" spans="1:6" ht="16.5" thickBot="1">
      <c r="A3" s="84"/>
      <c r="B3" s="170" t="s">
        <v>81</v>
      </c>
      <c r="C3" s="85"/>
      <c r="D3" s="83"/>
      <c r="E3" s="83"/>
      <c r="F3" s="1"/>
    </row>
    <row r="4" spans="1:3" ht="15.75">
      <c r="A4" s="1"/>
      <c r="B4" s="86" t="s">
        <v>50</v>
      </c>
      <c r="C4" s="87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54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182" t="s">
        <v>72</v>
      </c>
      <c r="D9" s="183"/>
      <c r="E9" s="184"/>
      <c r="F9" s="75" t="s">
        <v>12</v>
      </c>
      <c r="G9" s="64" t="s">
        <v>76</v>
      </c>
      <c r="H9" s="80" t="s">
        <v>17</v>
      </c>
      <c r="I9" s="77"/>
      <c r="J9" s="78"/>
      <c r="K9" s="67" t="s">
        <v>79</v>
      </c>
    </row>
    <row r="10" spans="1:11" ht="19.5" customHeight="1" thickBot="1">
      <c r="A10" s="79"/>
      <c r="B10" s="68" t="s">
        <v>2</v>
      </c>
      <c r="C10" s="81" t="s">
        <v>61</v>
      </c>
      <c r="D10" s="81" t="s">
        <v>62</v>
      </c>
      <c r="E10" s="144" t="s">
        <v>63</v>
      </c>
      <c r="F10" s="144" t="s">
        <v>64</v>
      </c>
      <c r="G10" s="69" t="s">
        <v>77</v>
      </c>
      <c r="H10" s="81" t="s">
        <v>66</v>
      </c>
      <c r="I10" s="69" t="s">
        <v>73</v>
      </c>
      <c r="J10" s="69" t="s">
        <v>75</v>
      </c>
      <c r="K10" s="71" t="s">
        <v>80</v>
      </c>
    </row>
    <row r="11" spans="1:11" ht="24.75" customHeight="1" thickBot="1">
      <c r="A11" s="54" t="s">
        <v>68</v>
      </c>
      <c r="B11" s="91" t="s">
        <v>8</v>
      </c>
      <c r="C11" s="110"/>
      <c r="D11" s="55"/>
      <c r="E11" s="55"/>
      <c r="F11" s="55"/>
      <c r="G11" s="55" t="e">
        <f>F11/E11*100</f>
        <v>#DIV/0!</v>
      </c>
      <c r="H11" s="55"/>
      <c r="I11" s="55"/>
      <c r="J11" s="55"/>
      <c r="K11" s="98" t="e">
        <f>J11/C11*100</f>
        <v>#DIV/0!</v>
      </c>
    </row>
    <row r="12" spans="1:11" ht="24.75" customHeight="1" thickBot="1">
      <c r="A12" s="145" t="s">
        <v>69</v>
      </c>
      <c r="B12" s="92" t="s">
        <v>14</v>
      </c>
      <c r="C12" s="111"/>
      <c r="D12" s="60"/>
      <c r="E12" s="60"/>
      <c r="F12" s="60"/>
      <c r="G12" s="55" t="e">
        <f aca="true" t="shared" si="0" ref="G12:G23">F12/E12*100</f>
        <v>#DIV/0!</v>
      </c>
      <c r="H12" s="60"/>
      <c r="I12" s="60"/>
      <c r="J12" s="60"/>
      <c r="K12" s="98" t="e">
        <f aca="true" t="shared" si="1" ref="K12:K23">J12/C12*100</f>
        <v>#DIV/0!</v>
      </c>
    </row>
    <row r="13" spans="1:11" ht="24.75" customHeight="1" thickBot="1">
      <c r="A13" s="145" t="s">
        <v>71</v>
      </c>
      <c r="B13" s="92" t="s">
        <v>14</v>
      </c>
      <c r="C13" s="111"/>
      <c r="D13" s="60"/>
      <c r="E13" s="60"/>
      <c r="F13" s="60"/>
      <c r="G13" s="55" t="e">
        <f t="shared" si="0"/>
        <v>#DIV/0!</v>
      </c>
      <c r="H13" s="60"/>
      <c r="I13" s="60"/>
      <c r="J13" s="60"/>
      <c r="K13" s="98" t="e">
        <f t="shared" si="1"/>
        <v>#DIV/0!</v>
      </c>
    </row>
    <row r="14" spans="1:11" ht="24.75" customHeight="1" thickBot="1">
      <c r="A14" s="146" t="s">
        <v>70</v>
      </c>
      <c r="B14" s="92" t="s">
        <v>14</v>
      </c>
      <c r="C14" s="111"/>
      <c r="D14" s="60"/>
      <c r="E14" s="60"/>
      <c r="F14" s="60"/>
      <c r="G14" s="55" t="e">
        <f t="shared" si="0"/>
        <v>#DIV/0!</v>
      </c>
      <c r="H14" s="60"/>
      <c r="I14" s="60"/>
      <c r="J14" s="60"/>
      <c r="K14" s="98" t="e">
        <f t="shared" si="1"/>
        <v>#DIV/0!</v>
      </c>
    </row>
    <row r="15" spans="1:11" ht="24.75" customHeight="1" thickBot="1">
      <c r="A15" s="56" t="s">
        <v>13</v>
      </c>
      <c r="B15" s="92" t="s">
        <v>14</v>
      </c>
      <c r="C15" s="111">
        <v>62</v>
      </c>
      <c r="D15" s="60">
        <v>41</v>
      </c>
      <c r="E15" s="60">
        <v>42</v>
      </c>
      <c r="F15" s="60">
        <v>43</v>
      </c>
      <c r="G15" s="173">
        <f t="shared" si="0"/>
        <v>102.38095238095238</v>
      </c>
      <c r="H15" s="60">
        <v>43</v>
      </c>
      <c r="I15" s="60">
        <v>44</v>
      </c>
      <c r="J15" s="60">
        <v>45</v>
      </c>
      <c r="K15" s="174">
        <f t="shared" si="1"/>
        <v>72.58064516129032</v>
      </c>
    </row>
    <row r="16" spans="1:11" ht="24.75" customHeight="1" thickBot="1">
      <c r="A16" s="56" t="s">
        <v>3</v>
      </c>
      <c r="B16" s="92" t="s">
        <v>14</v>
      </c>
      <c r="C16" s="111">
        <v>46</v>
      </c>
      <c r="D16" s="60">
        <v>40</v>
      </c>
      <c r="E16" s="60">
        <v>40</v>
      </c>
      <c r="F16" s="60">
        <v>41</v>
      </c>
      <c r="G16" s="173">
        <f t="shared" si="0"/>
        <v>102.49999999999999</v>
      </c>
      <c r="H16" s="60">
        <v>41</v>
      </c>
      <c r="I16" s="60">
        <v>42</v>
      </c>
      <c r="J16" s="60">
        <v>43</v>
      </c>
      <c r="K16" s="174">
        <f t="shared" si="1"/>
        <v>93.47826086956522</v>
      </c>
    </row>
    <row r="17" spans="1:11" ht="24.75" customHeight="1" thickBot="1">
      <c r="A17" s="56" t="s">
        <v>4</v>
      </c>
      <c r="B17" s="92" t="s">
        <v>14</v>
      </c>
      <c r="C17" s="111">
        <v>10.6</v>
      </c>
      <c r="D17" s="60">
        <v>8.8</v>
      </c>
      <c r="E17" s="60">
        <v>7.5</v>
      </c>
      <c r="F17" s="60">
        <v>7.7</v>
      </c>
      <c r="G17" s="173">
        <f t="shared" si="0"/>
        <v>102.66666666666666</v>
      </c>
      <c r="H17" s="60">
        <v>7.7</v>
      </c>
      <c r="I17" s="60">
        <v>7.8</v>
      </c>
      <c r="J17" s="60">
        <v>7.9</v>
      </c>
      <c r="K17" s="174">
        <f t="shared" si="1"/>
        <v>74.52830188679246</v>
      </c>
    </row>
    <row r="18" spans="1:11" ht="24.75" customHeight="1" thickBot="1">
      <c r="A18" s="57" t="s">
        <v>5</v>
      </c>
      <c r="B18" s="92" t="s">
        <v>14</v>
      </c>
      <c r="C18" s="112">
        <v>0.42</v>
      </c>
      <c r="D18" s="58">
        <v>0.2</v>
      </c>
      <c r="E18" s="58">
        <v>0.18</v>
      </c>
      <c r="F18" s="58">
        <v>0.19</v>
      </c>
      <c r="G18" s="173">
        <f t="shared" si="0"/>
        <v>105.55555555555556</v>
      </c>
      <c r="H18" s="58">
        <v>0.19</v>
      </c>
      <c r="I18" s="58">
        <v>0.2</v>
      </c>
      <c r="J18" s="58">
        <v>0.21</v>
      </c>
      <c r="K18" s="174">
        <f t="shared" si="1"/>
        <v>50</v>
      </c>
    </row>
    <row r="19" spans="1:11" ht="23.25" thickBot="1">
      <c r="A19" s="126" t="s">
        <v>57</v>
      </c>
      <c r="B19" s="108" t="s">
        <v>14</v>
      </c>
      <c r="C19" s="112">
        <v>409</v>
      </c>
      <c r="D19" s="58">
        <v>220</v>
      </c>
      <c r="E19" s="58">
        <v>244</v>
      </c>
      <c r="F19" s="58">
        <v>246</v>
      </c>
      <c r="G19" s="173">
        <f t="shared" si="0"/>
        <v>100.81967213114753</v>
      </c>
      <c r="H19" s="58">
        <v>248</v>
      </c>
      <c r="I19" s="58">
        <v>252</v>
      </c>
      <c r="J19" s="58">
        <v>260</v>
      </c>
      <c r="K19" s="174">
        <f t="shared" si="1"/>
        <v>63.56968215158925</v>
      </c>
    </row>
    <row r="20" spans="1:11" ht="24.75" customHeight="1" thickBot="1">
      <c r="A20" s="116" t="s">
        <v>6</v>
      </c>
      <c r="B20" s="92" t="s">
        <v>14</v>
      </c>
      <c r="C20" s="111">
        <v>980</v>
      </c>
      <c r="D20" s="60">
        <v>490</v>
      </c>
      <c r="E20" s="60">
        <v>410</v>
      </c>
      <c r="F20" s="60">
        <v>412</v>
      </c>
      <c r="G20" s="173">
        <f t="shared" si="0"/>
        <v>100.48780487804878</v>
      </c>
      <c r="H20" s="60">
        <v>413</v>
      </c>
      <c r="I20" s="60">
        <v>414</v>
      </c>
      <c r="J20" s="60">
        <v>415</v>
      </c>
      <c r="K20" s="174">
        <f t="shared" si="1"/>
        <v>42.3469387755102</v>
      </c>
    </row>
    <row r="21" spans="1:11" ht="24.75" customHeight="1" thickBot="1">
      <c r="A21" s="56" t="s">
        <v>7</v>
      </c>
      <c r="B21" s="88" t="s">
        <v>9</v>
      </c>
      <c r="C21" s="113">
        <v>855</v>
      </c>
      <c r="D21" s="98">
        <v>856</v>
      </c>
      <c r="E21" s="98">
        <v>850</v>
      </c>
      <c r="F21" s="98">
        <v>852</v>
      </c>
      <c r="G21" s="173">
        <f t="shared" si="0"/>
        <v>100.23529411764707</v>
      </c>
      <c r="H21" s="98">
        <v>853</v>
      </c>
      <c r="I21" s="98">
        <v>854</v>
      </c>
      <c r="J21" s="98">
        <v>855</v>
      </c>
      <c r="K21" s="174">
        <f t="shared" si="1"/>
        <v>100</v>
      </c>
    </row>
    <row r="22" spans="1:11" ht="24.75" customHeight="1" thickBot="1">
      <c r="A22" s="59" t="s">
        <v>25</v>
      </c>
      <c r="B22" s="89" t="s">
        <v>10</v>
      </c>
      <c r="C22" s="112">
        <v>220</v>
      </c>
      <c r="D22" s="58">
        <v>222</v>
      </c>
      <c r="E22" s="58">
        <v>252</v>
      </c>
      <c r="F22" s="58">
        <v>258</v>
      </c>
      <c r="G22" s="173">
        <f t="shared" si="0"/>
        <v>102.38095238095238</v>
      </c>
      <c r="H22" s="58">
        <v>260</v>
      </c>
      <c r="I22" s="58">
        <v>265</v>
      </c>
      <c r="J22" s="58">
        <v>270</v>
      </c>
      <c r="K22" s="174">
        <f t="shared" si="1"/>
        <v>122.72727272727273</v>
      </c>
    </row>
    <row r="23" spans="1:11" ht="24.75" customHeight="1" thickBot="1">
      <c r="A23" s="109" t="s">
        <v>28</v>
      </c>
      <c r="B23" s="90" t="s">
        <v>11</v>
      </c>
      <c r="C23" s="114">
        <v>126</v>
      </c>
      <c r="D23" s="62">
        <v>130</v>
      </c>
      <c r="E23" s="62">
        <v>132</v>
      </c>
      <c r="F23" s="62">
        <v>135</v>
      </c>
      <c r="G23" s="173">
        <f t="shared" si="0"/>
        <v>102.27272727272727</v>
      </c>
      <c r="H23" s="62">
        <v>136</v>
      </c>
      <c r="I23" s="62">
        <v>137</v>
      </c>
      <c r="J23" s="62">
        <v>138</v>
      </c>
      <c r="K23" s="174">
        <f t="shared" si="1"/>
        <v>109.52380952380953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mergeCells count="1">
    <mergeCell ref="C9:E9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6" width="10.75390625" style="0" customWidth="1"/>
    <col min="7" max="7" width="12.375" style="0" customWidth="1"/>
    <col min="8" max="10" width="11.75390625" style="0" customWidth="1"/>
    <col min="11" max="11" width="14.625" style="0" customWidth="1"/>
  </cols>
  <sheetData>
    <row r="2" spans="1:5" ht="14.25">
      <c r="A2" s="52" t="s">
        <v>78</v>
      </c>
      <c r="B2" s="83"/>
      <c r="C2" s="83"/>
      <c r="D2" s="83"/>
      <c r="E2" s="83"/>
    </row>
    <row r="3" spans="1:6" ht="16.5" thickBot="1">
      <c r="A3" s="84"/>
      <c r="B3" s="170" t="s">
        <v>81</v>
      </c>
      <c r="C3" s="85"/>
      <c r="D3" s="83"/>
      <c r="E3" s="83"/>
      <c r="F3" s="1"/>
    </row>
    <row r="4" spans="1:3" ht="15.75">
      <c r="A4" s="1"/>
      <c r="B4" s="86" t="s">
        <v>50</v>
      </c>
      <c r="C4" s="87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52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182" t="s">
        <v>72</v>
      </c>
      <c r="D9" s="183"/>
      <c r="E9" s="184"/>
      <c r="F9" s="75" t="s">
        <v>12</v>
      </c>
      <c r="G9" s="64" t="s">
        <v>76</v>
      </c>
      <c r="H9" s="80" t="s">
        <v>17</v>
      </c>
      <c r="I9" s="77"/>
      <c r="J9" s="78"/>
      <c r="K9" s="67" t="s">
        <v>79</v>
      </c>
    </row>
    <row r="10" spans="1:11" ht="19.5" customHeight="1" thickBot="1">
      <c r="A10" s="79"/>
      <c r="B10" s="68" t="s">
        <v>2</v>
      </c>
      <c r="C10" s="81" t="s">
        <v>61</v>
      </c>
      <c r="D10" s="81" t="s">
        <v>62</v>
      </c>
      <c r="E10" s="144" t="s">
        <v>63</v>
      </c>
      <c r="F10" s="144" t="s">
        <v>64</v>
      </c>
      <c r="G10" s="69" t="s">
        <v>77</v>
      </c>
      <c r="H10" s="81" t="s">
        <v>66</v>
      </c>
      <c r="I10" s="69" t="s">
        <v>73</v>
      </c>
      <c r="J10" s="69" t="s">
        <v>75</v>
      </c>
      <c r="K10" s="71" t="s">
        <v>80</v>
      </c>
    </row>
    <row r="11" spans="1:11" ht="24.75" customHeight="1" thickBot="1">
      <c r="A11" s="54" t="s">
        <v>68</v>
      </c>
      <c r="B11" s="91" t="s">
        <v>8</v>
      </c>
      <c r="C11" s="110">
        <f>SUM(Лист2!C11+Лист3!C11+Лист4!C11)</f>
        <v>12825</v>
      </c>
      <c r="D11" s="110">
        <f>SUM(Лист2!D11+Лист3!D11+Лист4!D11)</f>
        <v>15667</v>
      </c>
      <c r="E11" s="110">
        <f>SUM(Лист2!E11+Лист3!E11+Лист4!E11)</f>
        <v>19877.3</v>
      </c>
      <c r="F11" s="110">
        <f>SUM(Лист2!F11+Лист3!F11+Лист4!F11)</f>
        <v>21770</v>
      </c>
      <c r="G11" s="173">
        <f>F11/E11*100</f>
        <v>109.521916960553</v>
      </c>
      <c r="H11" s="110">
        <f>SUM(Лист2!H11+Лист3!H11+Лист4!H11)</f>
        <v>23227</v>
      </c>
      <c r="I11" s="110">
        <f>SUM(Лист2!I11+Лист3!I11+Лист4!I11)</f>
        <v>24229</v>
      </c>
      <c r="J11" s="110">
        <f>SUM(Лист2!J11+Лист3!J11+Лист4!J11)</f>
        <v>25170</v>
      </c>
      <c r="K11" s="174">
        <f>J11/C11*100</f>
        <v>196.25730994152048</v>
      </c>
    </row>
    <row r="12" spans="1:11" ht="27.75" customHeight="1" thickBot="1">
      <c r="A12" s="145" t="s">
        <v>69</v>
      </c>
      <c r="B12" s="92" t="s">
        <v>14</v>
      </c>
      <c r="C12" s="110">
        <f>SUM(Лист2!C12+Лист3!C12+Лист4!C12)</f>
        <v>95</v>
      </c>
      <c r="D12" s="110">
        <f>SUM(Лист2!D12+Лист3!D12+Лист4!D12)</f>
        <v>0</v>
      </c>
      <c r="E12" s="110">
        <f>SUM(Лист2!E12+Лист3!E12+Лист4!E12)</f>
        <v>0</v>
      </c>
      <c r="F12" s="110">
        <f>SUM(Лист2!F12+Лист3!F12+Лист4!F12)</f>
        <v>0</v>
      </c>
      <c r="G12" s="173" t="e">
        <f aca="true" t="shared" si="0" ref="G12:G23">F12/E12*100</f>
        <v>#DIV/0!</v>
      </c>
      <c r="H12" s="110">
        <f>SUM(Лист2!H12+Лист3!H12+Лист4!H12)</f>
        <v>0</v>
      </c>
      <c r="I12" s="110">
        <f>SUM(Лист2!I12+Лист3!I12+Лист4!I12)</f>
        <v>0</v>
      </c>
      <c r="J12" s="110">
        <f>SUM(Лист2!J12+Лист3!J12+Лист4!J12)</f>
        <v>0</v>
      </c>
      <c r="K12" s="174">
        <f aca="true" t="shared" si="1" ref="K12:K23">J12/C12*100</f>
        <v>0</v>
      </c>
    </row>
    <row r="13" spans="1:11" ht="26.25" customHeight="1" thickBot="1">
      <c r="A13" s="145" t="s">
        <v>71</v>
      </c>
      <c r="B13" s="92" t="s">
        <v>14</v>
      </c>
      <c r="C13" s="110">
        <f>SUM(Лист2!C13+Лист3!C13+Лист4!C13)</f>
        <v>0</v>
      </c>
      <c r="D13" s="110">
        <f>SUM(Лист2!D13+Лист3!D13+Лист4!D13)</f>
        <v>0</v>
      </c>
      <c r="E13" s="110">
        <f>SUM(Лист2!E13+Лист3!E13+Лист4!E13)</f>
        <v>0</v>
      </c>
      <c r="F13" s="110">
        <f>SUM(Лист2!F13+Лист3!F13+Лист4!F13)</f>
        <v>0</v>
      </c>
      <c r="G13" s="173" t="e">
        <f t="shared" si="0"/>
        <v>#DIV/0!</v>
      </c>
      <c r="H13" s="110">
        <f>SUM(Лист2!H13+Лист3!H13+Лист4!H13)</f>
        <v>0</v>
      </c>
      <c r="I13" s="110">
        <f>SUM(Лист2!I13+Лист3!I13+Лист4!I13)</f>
        <v>0</v>
      </c>
      <c r="J13" s="110">
        <f>SUM(Лист2!J13+Лист3!J13+Лист4!J13)</f>
        <v>0</v>
      </c>
      <c r="K13" s="174" t="e">
        <f t="shared" si="1"/>
        <v>#DIV/0!</v>
      </c>
    </row>
    <row r="14" spans="1:11" ht="30.75" customHeight="1" thickBot="1">
      <c r="A14" s="146" t="s">
        <v>70</v>
      </c>
      <c r="B14" s="92" t="s">
        <v>14</v>
      </c>
      <c r="C14" s="110">
        <f>SUM(Лист2!C14+Лист3!C14+Лист4!C14)</f>
        <v>0</v>
      </c>
      <c r="D14" s="110">
        <f>SUM(Лист2!D14+Лист3!D14+Лист4!D14)</f>
        <v>0</v>
      </c>
      <c r="E14" s="110">
        <f>SUM(Лист2!E14+Лист3!E14+Лист4!E14)</f>
        <v>0</v>
      </c>
      <c r="F14" s="110">
        <f>SUM(Лист2!F14+Лист3!F14+Лист4!F14)</f>
        <v>0</v>
      </c>
      <c r="G14" s="173" t="e">
        <f t="shared" si="0"/>
        <v>#DIV/0!</v>
      </c>
      <c r="H14" s="110">
        <f>SUM(Лист2!H14+Лист3!H14+Лист4!H14)</f>
        <v>0</v>
      </c>
      <c r="I14" s="110">
        <f>SUM(Лист2!I14+Лист3!I14+Лист4!I14)</f>
        <v>0</v>
      </c>
      <c r="J14" s="110">
        <f>SUM(Лист2!J14+Лист3!J14+Лист4!J14)</f>
        <v>0</v>
      </c>
      <c r="K14" s="174" t="e">
        <f t="shared" si="1"/>
        <v>#DIV/0!</v>
      </c>
    </row>
    <row r="15" spans="1:11" ht="24.75" customHeight="1" thickBot="1">
      <c r="A15" s="56" t="s">
        <v>13</v>
      </c>
      <c r="B15" s="92" t="s">
        <v>14</v>
      </c>
      <c r="C15" s="110">
        <f>SUM(Лист2!C15+Лист3!C15+Лист4!C15)</f>
        <v>62</v>
      </c>
      <c r="D15" s="110">
        <f>SUM(Лист2!D15+Лист3!D15+Лист4!D15)</f>
        <v>41</v>
      </c>
      <c r="E15" s="110">
        <f>SUM(Лист2!E15+Лист3!E15+Лист4!E15)</f>
        <v>42</v>
      </c>
      <c r="F15" s="110">
        <f>SUM(Лист2!F15+Лист3!F15+Лист4!F15)</f>
        <v>43</v>
      </c>
      <c r="G15" s="173">
        <f t="shared" si="0"/>
        <v>102.38095238095238</v>
      </c>
      <c r="H15" s="110">
        <f>SUM(Лист2!H15+Лист3!H15+Лист4!H15)</f>
        <v>43</v>
      </c>
      <c r="I15" s="110">
        <f>SUM(Лист2!I15+Лист3!I15+Лист4!I15)</f>
        <v>44</v>
      </c>
      <c r="J15" s="110">
        <f>SUM(Лист2!J15+Лист3!J15+Лист4!J15)</f>
        <v>45</v>
      </c>
      <c r="K15" s="174">
        <f t="shared" si="1"/>
        <v>72.58064516129032</v>
      </c>
    </row>
    <row r="16" spans="1:11" ht="24.75" customHeight="1" thickBot="1">
      <c r="A16" s="56" t="s">
        <v>3</v>
      </c>
      <c r="B16" s="92" t="s">
        <v>14</v>
      </c>
      <c r="C16" s="110">
        <f>SUM(Лист2!C16+Лист3!C16+Лист4!C16)</f>
        <v>46</v>
      </c>
      <c r="D16" s="110">
        <f>SUM(Лист2!D16+Лист3!D16+Лист4!D16)</f>
        <v>40</v>
      </c>
      <c r="E16" s="110">
        <f>SUM(Лист2!E16+Лист3!E16+Лист4!E16)</f>
        <v>40</v>
      </c>
      <c r="F16" s="110">
        <f>SUM(Лист2!F16+Лист3!F16+Лист4!F16)</f>
        <v>41</v>
      </c>
      <c r="G16" s="173">
        <f t="shared" si="0"/>
        <v>102.49999999999999</v>
      </c>
      <c r="H16" s="110">
        <f>SUM(Лист2!H16+Лист3!H16+Лист4!H16)</f>
        <v>41</v>
      </c>
      <c r="I16" s="110">
        <f>SUM(Лист2!I16+Лист3!I16+Лист4!I16)</f>
        <v>42</v>
      </c>
      <c r="J16" s="110">
        <f>SUM(Лист2!J16+Лист3!J16+Лист4!J16)</f>
        <v>43</v>
      </c>
      <c r="K16" s="174">
        <f t="shared" si="1"/>
        <v>93.47826086956522</v>
      </c>
    </row>
    <row r="17" spans="1:11" ht="24.75" customHeight="1" thickBot="1">
      <c r="A17" s="56" t="s">
        <v>4</v>
      </c>
      <c r="B17" s="92" t="s">
        <v>14</v>
      </c>
      <c r="C17" s="110">
        <f>SUM(Лист2!C17+Лист3!C17+Лист4!C17)</f>
        <v>10.6</v>
      </c>
      <c r="D17" s="110">
        <f>SUM(Лист2!D17+Лист3!D17+Лист4!D17)</f>
        <v>8.8</v>
      </c>
      <c r="E17" s="110">
        <f>SUM(Лист2!E17+Лист3!E17+Лист4!E17)</f>
        <v>7.5</v>
      </c>
      <c r="F17" s="110">
        <f>SUM(Лист2!F17+Лист3!F17+Лист4!F17)</f>
        <v>7.7</v>
      </c>
      <c r="G17" s="173">
        <f t="shared" si="0"/>
        <v>102.66666666666666</v>
      </c>
      <c r="H17" s="110">
        <f>SUM(Лист2!H17+Лист3!H17+Лист4!H17)</f>
        <v>7.7</v>
      </c>
      <c r="I17" s="110">
        <f>SUM(Лист2!I17+Лист3!I17+Лист4!I17)</f>
        <v>7.8</v>
      </c>
      <c r="J17" s="110">
        <f>SUM(Лист2!J17+Лист3!J17+Лист4!J17)</f>
        <v>7.9</v>
      </c>
      <c r="K17" s="174">
        <f t="shared" si="1"/>
        <v>74.52830188679246</v>
      </c>
    </row>
    <row r="18" spans="1:11" ht="24.75" customHeight="1" thickBot="1">
      <c r="A18" s="57" t="s">
        <v>5</v>
      </c>
      <c r="B18" s="92" t="s">
        <v>14</v>
      </c>
      <c r="C18" s="110">
        <f>SUM(Лист2!C18+Лист3!C18+Лист4!C18)</f>
        <v>0.42</v>
      </c>
      <c r="D18" s="110">
        <f>SUM(Лист2!D18+Лист3!D18+Лист4!D18)</f>
        <v>0.2</v>
      </c>
      <c r="E18" s="110">
        <f>SUM(Лист2!E18+Лист3!E18+Лист4!E18)</f>
        <v>0.18</v>
      </c>
      <c r="F18" s="110">
        <f>SUM(Лист2!F18+Лист3!F18+Лист4!F18)</f>
        <v>0.19</v>
      </c>
      <c r="G18" s="173">
        <f t="shared" si="0"/>
        <v>105.55555555555556</v>
      </c>
      <c r="H18" s="110">
        <f>SUM(Лист2!H18+Лист3!H18+Лист4!H18)</f>
        <v>0.19</v>
      </c>
      <c r="I18" s="110">
        <f>SUM(Лист2!I18+Лист3!I18+Лист4!I18)</f>
        <v>0.2</v>
      </c>
      <c r="J18" s="110">
        <f>SUM(Лист2!J18+Лист3!J18+Лист4!J18)</f>
        <v>0.21</v>
      </c>
      <c r="K18" s="174">
        <f t="shared" si="1"/>
        <v>50</v>
      </c>
    </row>
    <row r="19" spans="1:11" ht="23.25" thickBot="1">
      <c r="A19" s="126" t="s">
        <v>57</v>
      </c>
      <c r="B19" s="108" t="s">
        <v>14</v>
      </c>
      <c r="C19" s="110">
        <f>SUM(Лист2!C19+Лист3!C19+Лист4!C19)</f>
        <v>671</v>
      </c>
      <c r="D19" s="110">
        <f>SUM(Лист2!D19+Лист3!D19+Лист4!D19)</f>
        <v>528</v>
      </c>
      <c r="E19" s="110">
        <f>SUM(Лист2!E19+Лист3!E19+Лист4!E19)</f>
        <v>674.8</v>
      </c>
      <c r="F19" s="110">
        <f>SUM(Лист2!F19+Лист3!F19+Лист4!F19)</f>
        <v>682</v>
      </c>
      <c r="G19" s="173">
        <f t="shared" si="0"/>
        <v>101.0669828097214</v>
      </c>
      <c r="H19" s="110">
        <f>SUM(Лист2!H19+Лист3!H19+Лист4!H19)</f>
        <v>697</v>
      </c>
      <c r="I19" s="110">
        <f>SUM(Лист2!I19+Лист3!I19+Лист4!I19)</f>
        <v>716</v>
      </c>
      <c r="J19" s="110">
        <f>SUM(Лист2!J19+Лист3!J19+Лист4!J19)</f>
        <v>736.7</v>
      </c>
      <c r="K19" s="174">
        <f t="shared" si="1"/>
        <v>109.7913561847988</v>
      </c>
    </row>
    <row r="20" spans="1:11" ht="24.75" customHeight="1" thickBot="1">
      <c r="A20" s="116" t="s">
        <v>6</v>
      </c>
      <c r="B20" s="92" t="s">
        <v>14</v>
      </c>
      <c r="C20" s="110">
        <f>SUM(Лист2!C20+Лист3!C20+Лист4!C20)</f>
        <v>1412</v>
      </c>
      <c r="D20" s="110">
        <f>SUM(Лист2!D20+Лист3!D20+Лист4!D20)</f>
        <v>870</v>
      </c>
      <c r="E20" s="110">
        <f>SUM(Лист2!E20+Лист3!E20+Лист4!E20)</f>
        <v>693.6</v>
      </c>
      <c r="F20" s="110">
        <f>SUM(Лист2!F20+Лист3!F20+Лист4!F20)</f>
        <v>702</v>
      </c>
      <c r="G20" s="173">
        <f t="shared" si="0"/>
        <v>101.21107266435988</v>
      </c>
      <c r="H20" s="110">
        <f>SUM(Лист2!H20+Лист3!H20+Лист4!H20)</f>
        <v>705</v>
      </c>
      <c r="I20" s="110">
        <f>SUM(Лист2!I20+Лист3!I20+Лист4!I20)</f>
        <v>709</v>
      </c>
      <c r="J20" s="110">
        <f>SUM(Лист2!J20+Лист3!J20+Лист4!J20)</f>
        <v>715</v>
      </c>
      <c r="K20" s="174">
        <f t="shared" si="1"/>
        <v>50.63739376770538</v>
      </c>
    </row>
    <row r="21" spans="1:11" ht="24.75" customHeight="1" thickBot="1">
      <c r="A21" s="56" t="s">
        <v>7</v>
      </c>
      <c r="B21" s="88" t="s">
        <v>9</v>
      </c>
      <c r="C21" s="110">
        <f>SUM(Лист2!C21+Лист3!C21+Лист4!C21)</f>
        <v>855</v>
      </c>
      <c r="D21" s="110">
        <f>SUM(Лист2!D21+Лист3!D21+Лист4!D21)</f>
        <v>856</v>
      </c>
      <c r="E21" s="110">
        <f>SUM(Лист2!E21+Лист3!E21+Лист4!E21)</f>
        <v>850</v>
      </c>
      <c r="F21" s="110">
        <f>SUM(Лист2!F21+Лист3!F21+Лист4!F21)</f>
        <v>852</v>
      </c>
      <c r="G21" s="173">
        <f t="shared" si="0"/>
        <v>100.23529411764707</v>
      </c>
      <c r="H21" s="110">
        <f>SUM(Лист2!H21+Лист3!H21+Лист4!H21)</f>
        <v>853</v>
      </c>
      <c r="I21" s="110">
        <f>SUM(Лист2!I21+Лист3!I21+Лист4!I21)</f>
        <v>854</v>
      </c>
      <c r="J21" s="110">
        <f>SUM(Лист2!J21+Лист3!J21+Лист4!J21)</f>
        <v>855</v>
      </c>
      <c r="K21" s="174">
        <f t="shared" si="1"/>
        <v>100</v>
      </c>
    </row>
    <row r="22" spans="1:11" ht="24.75" customHeight="1" thickBot="1">
      <c r="A22" s="59" t="s">
        <v>25</v>
      </c>
      <c r="B22" s="89" t="s">
        <v>10</v>
      </c>
      <c r="C22" s="110">
        <f>SUM(Лист2!C22+Лист3!C22+Лист4!C22)</f>
        <v>650.1</v>
      </c>
      <c r="D22" s="110">
        <f>SUM(Лист2!D22+Лист3!D22+Лист4!D22)</f>
        <v>834.6</v>
      </c>
      <c r="E22" s="110">
        <f>SUM(Лист2!E22+Лист3!E22+Лист4!E22)</f>
        <v>861</v>
      </c>
      <c r="F22" s="110">
        <f>SUM(Лист2!F22+Лист3!F22+Лист4!F22)</f>
        <v>821</v>
      </c>
      <c r="G22" s="173">
        <f t="shared" si="0"/>
        <v>95.35423925667828</v>
      </c>
      <c r="H22" s="110">
        <f>SUM(Лист2!H22+Лист3!H22+Лист4!H22)</f>
        <v>838</v>
      </c>
      <c r="I22" s="110">
        <f>SUM(Лист2!I22+Лист3!I22+Лист4!I22)</f>
        <v>858</v>
      </c>
      <c r="J22" s="110">
        <f>SUM(Лист2!J22+Лист3!J22+Лист4!J22)</f>
        <v>878</v>
      </c>
      <c r="K22" s="174">
        <f t="shared" si="1"/>
        <v>135.05614520842946</v>
      </c>
    </row>
    <row r="23" spans="1:11" ht="24.75" customHeight="1" thickBot="1">
      <c r="A23" s="109" t="s">
        <v>28</v>
      </c>
      <c r="B23" s="90" t="s">
        <v>11</v>
      </c>
      <c r="C23" s="110">
        <f>SUM(Лист2!C23+Лист3!C23+Лист4!C23)</f>
        <v>14626</v>
      </c>
      <c r="D23" s="110">
        <f>SUM(Лист2!D23+Лист3!D23+Лист4!D23)</f>
        <v>14890</v>
      </c>
      <c r="E23" s="110">
        <f>SUM(Лист2!E23+Лист3!E23+Лист4!E23)</f>
        <v>14942</v>
      </c>
      <c r="F23" s="110">
        <f>SUM(Лист2!F23+Лист3!F23+Лист4!F23)</f>
        <v>15015</v>
      </c>
      <c r="G23" s="173">
        <f t="shared" si="0"/>
        <v>100.48855574889572</v>
      </c>
      <c r="H23" s="110">
        <f>SUM(Лист2!H23+Лист3!H23+Лист4!H23)</f>
        <v>15136</v>
      </c>
      <c r="I23" s="110">
        <f>SUM(Лист2!I23+Лист3!I23+Лист4!I23)</f>
        <v>15287</v>
      </c>
      <c r="J23" s="110">
        <f>SUM(Лист2!J23+Лист3!J23+Лист4!J23)</f>
        <v>15358</v>
      </c>
      <c r="K23" s="174">
        <f t="shared" si="1"/>
        <v>105.00478599753862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mergeCells count="1">
    <mergeCell ref="C9:E9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28"/>
  <sheetViews>
    <sheetView zoomScale="90" zoomScaleNormal="90" zoomScalePageLayoutView="0" workbookViewId="0" topLeftCell="A10">
      <selection activeCell="J16" sqref="J16"/>
    </sheetView>
  </sheetViews>
  <sheetFormatPr defaultColWidth="9.00390625" defaultRowHeight="12.75"/>
  <cols>
    <col min="1" max="1" width="30.75390625" style="0" customWidth="1"/>
    <col min="2" max="2" width="9.75390625" style="0" customWidth="1"/>
    <col min="3" max="3" width="11.75390625" style="0" customWidth="1"/>
    <col min="4" max="10" width="13.75390625" style="0" customWidth="1"/>
  </cols>
  <sheetData>
    <row r="2" spans="1:11" ht="15.75" customHeight="1">
      <c r="A2" s="52" t="s">
        <v>78</v>
      </c>
      <c r="B2" s="53"/>
      <c r="C2" s="53"/>
      <c r="D2" s="53"/>
      <c r="E2" s="53"/>
      <c r="F2" s="53"/>
      <c r="G2" s="93"/>
      <c r="H2" s="93"/>
      <c r="I2" s="93"/>
      <c r="J2" s="93"/>
      <c r="K2" s="3"/>
    </row>
    <row r="3" spans="1:11" ht="15.75" customHeight="1" thickBot="1">
      <c r="A3" s="105"/>
      <c r="B3" s="170" t="s">
        <v>81</v>
      </c>
      <c r="C3" s="85"/>
      <c r="D3" s="53"/>
      <c r="E3" s="53"/>
      <c r="F3" s="53"/>
      <c r="G3" s="93"/>
      <c r="H3" s="93"/>
      <c r="I3" s="93"/>
      <c r="J3" s="93"/>
      <c r="K3" s="3"/>
    </row>
    <row r="4" spans="1:11" ht="15.75" customHeight="1">
      <c r="A4" s="82"/>
      <c r="B4" s="86" t="s">
        <v>50</v>
      </c>
      <c r="C4" s="87"/>
      <c r="D4" s="83"/>
      <c r="E4" s="83"/>
      <c r="F4" s="83"/>
      <c r="G4" s="93"/>
      <c r="H4" s="93"/>
      <c r="I4" s="93"/>
      <c r="J4" s="93"/>
      <c r="K4" s="3"/>
    </row>
    <row r="5" spans="1:11" ht="15.75" customHeight="1">
      <c r="A5" s="87" t="s">
        <v>27</v>
      </c>
      <c r="B5" s="86"/>
      <c r="C5" s="86"/>
      <c r="D5" s="83"/>
      <c r="E5" s="83"/>
      <c r="F5" s="83"/>
      <c r="G5" s="86"/>
      <c r="H5" s="93"/>
      <c r="I5" s="93"/>
      <c r="J5" s="93"/>
      <c r="K5" s="3"/>
    </row>
    <row r="6" spans="1:11" ht="15.75" customHeight="1" thickBot="1">
      <c r="A6" s="82"/>
      <c r="B6" s="86"/>
      <c r="C6" s="86"/>
      <c r="D6" s="83"/>
      <c r="E6" s="83"/>
      <c r="F6" s="83"/>
      <c r="G6" s="87"/>
      <c r="H6" s="93"/>
      <c r="I6" s="93"/>
      <c r="J6" s="93"/>
      <c r="K6" s="3"/>
    </row>
    <row r="7" spans="1:11" ht="19.5" customHeight="1" thickBot="1">
      <c r="A7" s="72" t="s">
        <v>26</v>
      </c>
      <c r="B7" s="95"/>
      <c r="C7" s="74" t="s">
        <v>1</v>
      </c>
      <c r="D7" s="75" t="s">
        <v>18</v>
      </c>
      <c r="E7" s="76"/>
      <c r="F7" s="76"/>
      <c r="G7" s="80" t="s">
        <v>12</v>
      </c>
      <c r="H7" s="73" t="s">
        <v>17</v>
      </c>
      <c r="I7" s="65"/>
      <c r="J7" s="66"/>
      <c r="K7" s="3"/>
    </row>
    <row r="8" spans="1:11" ht="19.5" customHeight="1" thickBot="1">
      <c r="A8" s="97"/>
      <c r="B8" s="96"/>
      <c r="C8" s="70" t="s">
        <v>2</v>
      </c>
      <c r="D8" s="155" t="s">
        <v>61</v>
      </c>
      <c r="E8" s="155" t="s">
        <v>62</v>
      </c>
      <c r="F8" s="155" t="s">
        <v>63</v>
      </c>
      <c r="G8" s="68" t="s">
        <v>64</v>
      </c>
      <c r="H8" s="68" t="s">
        <v>66</v>
      </c>
      <c r="I8" s="68" t="s">
        <v>73</v>
      </c>
      <c r="J8" s="68" t="s">
        <v>75</v>
      </c>
      <c r="K8" s="3"/>
    </row>
    <row r="9" spans="1:11" ht="19.5" customHeight="1">
      <c r="A9" s="127" t="s">
        <v>58</v>
      </c>
      <c r="B9" s="128"/>
      <c r="C9" s="151"/>
      <c r="D9" s="157"/>
      <c r="E9" s="158"/>
      <c r="F9" s="158"/>
      <c r="G9" s="158"/>
      <c r="H9" s="158"/>
      <c r="I9" s="158"/>
      <c r="J9" s="159"/>
      <c r="K9" s="3"/>
    </row>
    <row r="10" spans="1:11" ht="19.5" customHeight="1" thickBot="1">
      <c r="A10" s="129" t="s">
        <v>59</v>
      </c>
      <c r="B10" s="130"/>
      <c r="C10" s="152" t="s">
        <v>60</v>
      </c>
      <c r="D10" s="167">
        <f>D12+D13</f>
        <v>1</v>
      </c>
      <c r="E10" s="168">
        <f aca="true" t="shared" si="0" ref="E10:J10">E12+E13</f>
        <v>1</v>
      </c>
      <c r="F10" s="168">
        <f t="shared" si="0"/>
        <v>1</v>
      </c>
      <c r="G10" s="168">
        <f t="shared" si="0"/>
        <v>1</v>
      </c>
      <c r="H10" s="168">
        <f t="shared" si="0"/>
        <v>1</v>
      </c>
      <c r="I10" s="168">
        <f t="shared" si="0"/>
        <v>1</v>
      </c>
      <c r="J10" s="169">
        <f t="shared" si="0"/>
        <v>1</v>
      </c>
      <c r="K10" s="3"/>
    </row>
    <row r="11" spans="1:11" ht="19.5" customHeight="1" thickBot="1">
      <c r="A11" s="135" t="s">
        <v>19</v>
      </c>
      <c r="B11" s="132"/>
      <c r="C11" s="152"/>
      <c r="D11" s="160"/>
      <c r="E11" s="156"/>
      <c r="F11" s="156"/>
      <c r="G11" s="156"/>
      <c r="H11" s="156"/>
      <c r="I11" s="156"/>
      <c r="J11" s="161"/>
      <c r="K11" s="3"/>
    </row>
    <row r="12" spans="1:11" ht="19.5" customHeight="1" thickBot="1">
      <c r="A12" s="133" t="s">
        <v>20</v>
      </c>
      <c r="B12" s="134"/>
      <c r="C12" s="152" t="s">
        <v>60</v>
      </c>
      <c r="D12" s="160">
        <v>1</v>
      </c>
      <c r="E12" s="156">
        <v>1</v>
      </c>
      <c r="F12" s="156">
        <v>1</v>
      </c>
      <c r="G12" s="156">
        <v>1</v>
      </c>
      <c r="H12" s="156">
        <v>1</v>
      </c>
      <c r="I12" s="156">
        <v>1</v>
      </c>
      <c r="J12" s="161">
        <v>1</v>
      </c>
      <c r="K12" s="3"/>
    </row>
    <row r="13" spans="1:11" ht="19.5" customHeight="1" thickBot="1">
      <c r="A13" s="131" t="s">
        <v>21</v>
      </c>
      <c r="B13" s="132"/>
      <c r="C13" s="152" t="s">
        <v>60</v>
      </c>
      <c r="D13" s="160"/>
      <c r="E13" s="156"/>
      <c r="F13" s="156"/>
      <c r="G13" s="156"/>
      <c r="H13" s="156"/>
      <c r="I13" s="156"/>
      <c r="J13" s="161"/>
      <c r="K13" s="3"/>
    </row>
    <row r="14" spans="1:11" ht="24.75" customHeight="1" thickBot="1">
      <c r="A14" s="102" t="s">
        <v>53</v>
      </c>
      <c r="B14" s="136"/>
      <c r="C14" s="147" t="s">
        <v>55</v>
      </c>
      <c r="D14" s="162">
        <f aca="true" t="shared" si="1" ref="D14:J14">D16+D18+D20</f>
        <v>6826</v>
      </c>
      <c r="E14" s="150">
        <f t="shared" si="1"/>
        <v>9789</v>
      </c>
      <c r="F14" s="150">
        <f t="shared" si="1"/>
        <v>16502</v>
      </c>
      <c r="G14" s="150">
        <f t="shared" si="1"/>
        <v>17535</v>
      </c>
      <c r="H14" s="150">
        <f t="shared" si="1"/>
        <v>18570</v>
      </c>
      <c r="I14" s="150">
        <f t="shared" si="1"/>
        <v>19500</v>
      </c>
      <c r="J14" s="163">
        <f t="shared" si="1"/>
        <v>20315</v>
      </c>
      <c r="K14" s="3"/>
    </row>
    <row r="15" spans="1:11" ht="24.75" customHeight="1" thickBot="1">
      <c r="A15" s="104" t="s">
        <v>19</v>
      </c>
      <c r="B15" s="137"/>
      <c r="C15" s="148"/>
      <c r="D15" s="162"/>
      <c r="E15" s="150"/>
      <c r="F15" s="150"/>
      <c r="G15" s="150"/>
      <c r="H15" s="150"/>
      <c r="I15" s="150"/>
      <c r="J15" s="163"/>
      <c r="K15" s="3"/>
    </row>
    <row r="16" spans="1:11" ht="24.75" customHeight="1" thickBot="1">
      <c r="A16" s="102" t="s">
        <v>20</v>
      </c>
      <c r="B16" s="138"/>
      <c r="C16" s="149" t="s">
        <v>14</v>
      </c>
      <c r="D16" s="162">
        <v>6826</v>
      </c>
      <c r="E16" s="150">
        <v>9789</v>
      </c>
      <c r="F16" s="150">
        <v>16502</v>
      </c>
      <c r="G16" s="150">
        <v>17535</v>
      </c>
      <c r="H16" s="150">
        <v>18570</v>
      </c>
      <c r="I16" s="150">
        <v>19500</v>
      </c>
      <c r="J16" s="163">
        <v>20315</v>
      </c>
      <c r="K16" s="3"/>
    </row>
    <row r="17" spans="1:11" ht="24.75" customHeight="1" thickBot="1">
      <c r="A17" s="104" t="s">
        <v>23</v>
      </c>
      <c r="B17" s="139"/>
      <c r="C17" s="149" t="s">
        <v>14</v>
      </c>
      <c r="D17" s="162"/>
      <c r="E17" s="150"/>
      <c r="F17" s="150"/>
      <c r="G17" s="150"/>
      <c r="H17" s="150"/>
      <c r="I17" s="150"/>
      <c r="J17" s="163"/>
      <c r="K17" s="3"/>
    </row>
    <row r="18" spans="1:11" ht="24.75" customHeight="1" thickBot="1">
      <c r="A18" s="101" t="s">
        <v>21</v>
      </c>
      <c r="B18" s="140"/>
      <c r="C18" s="149" t="s">
        <v>14</v>
      </c>
      <c r="D18" s="162"/>
      <c r="E18" s="150"/>
      <c r="F18" s="150"/>
      <c r="G18" s="150"/>
      <c r="H18" s="150"/>
      <c r="I18" s="150"/>
      <c r="J18" s="163"/>
      <c r="K18" s="3"/>
    </row>
    <row r="19" spans="1:11" ht="24.75" customHeight="1" thickBot="1">
      <c r="A19" s="104" t="s">
        <v>23</v>
      </c>
      <c r="B19" s="136"/>
      <c r="C19" s="149" t="s">
        <v>14</v>
      </c>
      <c r="D19" s="162"/>
      <c r="E19" s="150"/>
      <c r="F19" s="150"/>
      <c r="G19" s="150"/>
      <c r="H19" s="150"/>
      <c r="I19" s="150"/>
      <c r="J19" s="163"/>
      <c r="K19" s="3"/>
    </row>
    <row r="20" spans="1:11" ht="24.75" customHeight="1" thickBot="1">
      <c r="A20" s="101" t="s">
        <v>24</v>
      </c>
      <c r="B20" s="140"/>
      <c r="C20" s="149" t="s">
        <v>14</v>
      </c>
      <c r="D20" s="162"/>
      <c r="E20" s="150"/>
      <c r="F20" s="150"/>
      <c r="G20" s="150"/>
      <c r="H20" s="150"/>
      <c r="I20" s="150"/>
      <c r="J20" s="163"/>
      <c r="K20" s="3"/>
    </row>
    <row r="21" spans="1:11" ht="24.75" customHeight="1" thickBot="1">
      <c r="A21" s="101" t="s">
        <v>22</v>
      </c>
      <c r="B21" s="136"/>
      <c r="C21" s="149" t="s">
        <v>14</v>
      </c>
      <c r="D21" s="162">
        <f>D23+D24+D25</f>
        <v>0</v>
      </c>
      <c r="E21" s="150">
        <f aca="true" t="shared" si="2" ref="E21:J21">E23+E24+E25</f>
        <v>0</v>
      </c>
      <c r="F21" s="150">
        <f t="shared" si="2"/>
        <v>0</v>
      </c>
      <c r="G21" s="150">
        <f t="shared" si="2"/>
        <v>0</v>
      </c>
      <c r="H21" s="150">
        <f t="shared" si="2"/>
        <v>0</v>
      </c>
      <c r="I21" s="150">
        <f t="shared" si="2"/>
        <v>0</v>
      </c>
      <c r="J21" s="163">
        <f t="shared" si="2"/>
        <v>0</v>
      </c>
      <c r="K21" s="3"/>
    </row>
    <row r="22" spans="1:11" ht="19.5" customHeight="1" thickBot="1">
      <c r="A22" s="104" t="s">
        <v>19</v>
      </c>
      <c r="B22" s="141"/>
      <c r="C22" s="149" t="s">
        <v>14</v>
      </c>
      <c r="D22" s="162"/>
      <c r="E22" s="150"/>
      <c r="F22" s="150"/>
      <c r="G22" s="150"/>
      <c r="H22" s="150"/>
      <c r="I22" s="150"/>
      <c r="J22" s="163"/>
      <c r="K22" s="3"/>
    </row>
    <row r="23" spans="1:11" ht="24.75" customHeight="1" thickBot="1">
      <c r="A23" s="102" t="s">
        <v>20</v>
      </c>
      <c r="B23" s="138"/>
      <c r="C23" s="149" t="s">
        <v>14</v>
      </c>
      <c r="D23" s="162"/>
      <c r="E23" s="150"/>
      <c r="F23" s="150"/>
      <c r="G23" s="150"/>
      <c r="H23" s="150"/>
      <c r="I23" s="150"/>
      <c r="J23" s="163"/>
      <c r="K23" s="3"/>
    </row>
    <row r="24" spans="1:11" ht="24.75" customHeight="1" thickBot="1">
      <c r="A24" s="101" t="s">
        <v>21</v>
      </c>
      <c r="B24" s="139"/>
      <c r="C24" s="149" t="s">
        <v>14</v>
      </c>
      <c r="D24" s="162"/>
      <c r="E24" s="150"/>
      <c r="F24" s="150"/>
      <c r="G24" s="150"/>
      <c r="H24" s="150"/>
      <c r="I24" s="150"/>
      <c r="J24" s="163"/>
      <c r="K24" s="3"/>
    </row>
    <row r="25" spans="1:11" ht="24.75" customHeight="1" thickBot="1">
      <c r="A25" s="101" t="s">
        <v>24</v>
      </c>
      <c r="B25" s="136"/>
      <c r="C25" s="149" t="s">
        <v>14</v>
      </c>
      <c r="D25" s="162"/>
      <c r="E25" s="150"/>
      <c r="F25" s="150"/>
      <c r="G25" s="150"/>
      <c r="H25" s="150"/>
      <c r="I25" s="150"/>
      <c r="J25" s="163"/>
      <c r="K25" s="3"/>
    </row>
    <row r="26" spans="1:11" ht="24.75" customHeight="1" thickBot="1">
      <c r="A26" s="103" t="s">
        <v>56</v>
      </c>
      <c r="B26" s="65"/>
      <c r="C26" s="153" t="s">
        <v>14</v>
      </c>
      <c r="D26" s="162">
        <f>D14-D21</f>
        <v>6826</v>
      </c>
      <c r="E26" s="150">
        <f aca="true" t="shared" si="3" ref="E26:J26">E14-E21</f>
        <v>9789</v>
      </c>
      <c r="F26" s="150">
        <f t="shared" si="3"/>
        <v>16502</v>
      </c>
      <c r="G26" s="150">
        <f t="shared" si="3"/>
        <v>17535</v>
      </c>
      <c r="H26" s="150">
        <f t="shared" si="3"/>
        <v>18570</v>
      </c>
      <c r="I26" s="150">
        <f t="shared" si="3"/>
        <v>19500</v>
      </c>
      <c r="J26" s="163">
        <f t="shared" si="3"/>
        <v>20315</v>
      </c>
      <c r="K26" s="3"/>
    </row>
    <row r="27" spans="1:11" ht="19.5" customHeight="1" thickBot="1">
      <c r="A27" s="123" t="s">
        <v>19</v>
      </c>
      <c r="B27" s="142"/>
      <c r="C27" s="153" t="s">
        <v>14</v>
      </c>
      <c r="D27" s="162"/>
      <c r="E27" s="150"/>
      <c r="F27" s="150"/>
      <c r="G27" s="150"/>
      <c r="H27" s="150"/>
      <c r="I27" s="150"/>
      <c r="J27" s="163"/>
      <c r="K27" s="3"/>
    </row>
    <row r="28" spans="1:11" ht="24.75" customHeight="1" thickBot="1">
      <c r="A28" s="102" t="s">
        <v>20</v>
      </c>
      <c r="B28" s="143"/>
      <c r="C28" s="149" t="s">
        <v>14</v>
      </c>
      <c r="D28" s="162">
        <f>D16-D23</f>
        <v>6826</v>
      </c>
      <c r="E28" s="150">
        <f aca="true" t="shared" si="4" ref="E28:J28">E16-E23</f>
        <v>9789</v>
      </c>
      <c r="F28" s="150">
        <f t="shared" si="4"/>
        <v>16502</v>
      </c>
      <c r="G28" s="150">
        <f t="shared" si="4"/>
        <v>17535</v>
      </c>
      <c r="H28" s="150">
        <f t="shared" si="4"/>
        <v>18570</v>
      </c>
      <c r="I28" s="150">
        <f t="shared" si="4"/>
        <v>19500</v>
      </c>
      <c r="J28" s="163">
        <f t="shared" si="4"/>
        <v>20315</v>
      </c>
      <c r="K28" s="3"/>
    </row>
    <row r="29" spans="1:11" ht="24.75" customHeight="1" thickBot="1">
      <c r="A29" s="103" t="s">
        <v>21</v>
      </c>
      <c r="B29" s="139"/>
      <c r="C29" s="149" t="s">
        <v>14</v>
      </c>
      <c r="D29" s="162">
        <f>D18-D24</f>
        <v>0</v>
      </c>
      <c r="E29" s="150">
        <f aca="true" t="shared" si="5" ref="E29:J29">E18-E24</f>
        <v>0</v>
      </c>
      <c r="F29" s="150">
        <f t="shared" si="5"/>
        <v>0</v>
      </c>
      <c r="G29" s="150">
        <f t="shared" si="5"/>
        <v>0</v>
      </c>
      <c r="H29" s="150">
        <f t="shared" si="5"/>
        <v>0</v>
      </c>
      <c r="I29" s="150">
        <f t="shared" si="5"/>
        <v>0</v>
      </c>
      <c r="J29" s="163">
        <f t="shared" si="5"/>
        <v>0</v>
      </c>
      <c r="K29" s="3"/>
    </row>
    <row r="30" spans="1:11" ht="24.75" customHeight="1" thickBot="1">
      <c r="A30" s="103" t="s">
        <v>24</v>
      </c>
      <c r="B30" s="65"/>
      <c r="C30" s="154" t="s">
        <v>14</v>
      </c>
      <c r="D30" s="164">
        <f>D20-D25</f>
        <v>0</v>
      </c>
      <c r="E30" s="165">
        <f aca="true" t="shared" si="6" ref="E30:J30">E20-E25</f>
        <v>0</v>
      </c>
      <c r="F30" s="165">
        <f t="shared" si="6"/>
        <v>0</v>
      </c>
      <c r="G30" s="165">
        <f t="shared" si="6"/>
        <v>0</v>
      </c>
      <c r="H30" s="165">
        <f t="shared" si="6"/>
        <v>0</v>
      </c>
      <c r="I30" s="165">
        <f t="shared" si="6"/>
        <v>0</v>
      </c>
      <c r="J30" s="166">
        <f t="shared" si="6"/>
        <v>0</v>
      </c>
      <c r="K30" s="3"/>
    </row>
    <row r="31" spans="1:11" ht="15.75" customHeight="1">
      <c r="A31" s="11"/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>
      <c r="A32" s="16"/>
      <c r="B32" s="14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>
      <c r="A33" s="3"/>
      <c r="B33" s="21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>
      <c r="A34" s="3"/>
      <c r="B34" s="8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>
      <c r="A35" s="25"/>
      <c r="B35" s="8"/>
      <c r="C35" s="8"/>
      <c r="D35" s="8"/>
      <c r="E35" s="8"/>
      <c r="F35" s="8"/>
      <c r="G35" s="3"/>
      <c r="H35" s="3"/>
      <c r="I35" s="3"/>
      <c r="J35" s="3"/>
      <c r="K35" s="3"/>
    </row>
    <row r="36" spans="1:11" ht="15.75" customHeight="1">
      <c r="A36" s="8"/>
      <c r="B36" s="8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>
      <c r="A37" s="8"/>
      <c r="B37" s="5"/>
      <c r="C37" s="5"/>
      <c r="D37" s="3"/>
      <c r="E37" s="3"/>
      <c r="F37" s="3"/>
      <c r="G37" s="5"/>
      <c r="H37" s="3"/>
      <c r="I37" s="3"/>
      <c r="J37" s="3"/>
      <c r="K37" s="3"/>
    </row>
    <row r="38" spans="1:11" ht="15.75" customHeight="1">
      <c r="A38" s="8"/>
      <c r="B38" s="5"/>
      <c r="C38" s="5"/>
      <c r="D38" s="3"/>
      <c r="E38" s="3"/>
      <c r="F38" s="3"/>
      <c r="G38" s="5"/>
      <c r="H38" s="3"/>
      <c r="I38" s="3"/>
      <c r="J38" s="3"/>
      <c r="K38" s="3"/>
    </row>
    <row r="39" spans="1:11" ht="15.75" customHeight="1">
      <c r="A39" s="9"/>
      <c r="B39" s="3"/>
      <c r="C39" s="5"/>
      <c r="D39" s="3"/>
      <c r="E39" s="3"/>
      <c r="F39" s="3"/>
      <c r="G39" s="5"/>
      <c r="H39" s="3"/>
      <c r="I39" s="3"/>
      <c r="J39" s="3"/>
      <c r="K39" s="3"/>
    </row>
    <row r="40" spans="1:11" ht="15.75" customHeight="1">
      <c r="A40" s="15"/>
      <c r="B40" s="5"/>
      <c r="C40" s="5"/>
      <c r="D40" s="18"/>
      <c r="E40" s="18"/>
      <c r="F40" s="18"/>
      <c r="G40" s="5"/>
      <c r="H40" s="11"/>
      <c r="I40" s="3"/>
      <c r="J40" s="3"/>
      <c r="K40" s="3"/>
    </row>
    <row r="41" spans="1:11" ht="15.75" customHeight="1">
      <c r="A41" s="15"/>
      <c r="B41" s="4"/>
      <c r="C41" s="26"/>
      <c r="D41" s="22"/>
      <c r="E41" s="26"/>
      <c r="F41" s="27"/>
      <c r="G41" s="8"/>
      <c r="H41" s="10"/>
      <c r="I41" s="3"/>
      <c r="J41" s="10"/>
      <c r="K41" s="3"/>
    </row>
    <row r="42" spans="1:11" ht="15.75" customHeight="1">
      <c r="A42" s="3"/>
      <c r="B42" s="4"/>
      <c r="C42" s="4"/>
      <c r="D42" s="28"/>
      <c r="E42" s="4"/>
      <c r="F42" s="28"/>
      <c r="G42" s="3"/>
      <c r="H42" s="10"/>
      <c r="I42" s="3"/>
      <c r="J42" s="10"/>
      <c r="K42" s="3"/>
    </row>
    <row r="43" spans="1:11" ht="15.75" customHeight="1">
      <c r="A43" s="29"/>
      <c r="B43" s="4"/>
      <c r="C43" s="4"/>
      <c r="D43" s="28"/>
      <c r="E43" s="4"/>
      <c r="F43" s="28"/>
      <c r="G43" s="4"/>
      <c r="H43" s="17"/>
      <c r="I43" s="4"/>
      <c r="J43" s="17"/>
      <c r="K43" s="3"/>
    </row>
    <row r="44" spans="1:11" ht="15.75" customHeight="1">
      <c r="A44" s="17"/>
      <c r="B44" s="3"/>
      <c r="C44" s="15"/>
      <c r="D44" s="15"/>
      <c r="E44" s="15"/>
      <c r="F44" s="15"/>
      <c r="G44" s="15"/>
      <c r="H44" s="15"/>
      <c r="I44" s="15"/>
      <c r="J44" s="15"/>
      <c r="K44" s="3"/>
    </row>
    <row r="45" spans="1:11" ht="15.75" customHeight="1">
      <c r="A45" s="16"/>
      <c r="B45" s="4"/>
      <c r="C45" s="4"/>
      <c r="D45" s="30"/>
      <c r="E45" s="4"/>
      <c r="F45" s="4"/>
      <c r="G45" s="4"/>
      <c r="H45" s="4"/>
      <c r="I45" s="4"/>
      <c r="J45" s="4"/>
      <c r="K45" s="3"/>
    </row>
    <row r="46" spans="1:11" ht="15.75" customHeight="1">
      <c r="A46" s="16"/>
      <c r="B46" s="4"/>
      <c r="C46" s="3"/>
      <c r="D46" s="3"/>
      <c r="E46" s="3"/>
      <c r="F46" s="3"/>
      <c r="G46" s="31"/>
      <c r="H46" s="3"/>
      <c r="I46" s="3"/>
      <c r="J46" s="3"/>
      <c r="K46" s="3"/>
    </row>
    <row r="47" spans="1:11" ht="15.75" customHeight="1">
      <c r="A47" s="16"/>
      <c r="B47" s="14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16"/>
      <c r="B49" s="10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16"/>
      <c r="B52" s="10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16"/>
      <c r="B54" s="14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16"/>
      <c r="B55" s="14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16"/>
      <c r="B57" s="14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16"/>
      <c r="B59" s="14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16"/>
      <c r="B60" s="14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16"/>
      <c r="B64" s="5"/>
      <c r="C64" s="5"/>
      <c r="D64" s="5"/>
      <c r="E64" s="5"/>
      <c r="F64" s="5"/>
      <c r="G64" s="5"/>
      <c r="H64" s="5"/>
      <c r="I64" s="5"/>
      <c r="J64" s="5"/>
      <c r="K64" s="3"/>
    </row>
    <row r="65" spans="1:11" ht="15.75" customHeight="1">
      <c r="A65" s="17"/>
      <c r="B65" s="8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>
      <c r="A66" s="12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16"/>
      <c r="B67" s="10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19"/>
      <c r="B68" s="14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12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20"/>
      <c r="B70" s="10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>
      <c r="A71" s="3"/>
      <c r="B71" s="8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3"/>
      <c r="B72" s="8"/>
      <c r="C72" s="8"/>
      <c r="D72" s="8"/>
      <c r="E72" s="8"/>
      <c r="F72" s="8"/>
      <c r="G72" s="3"/>
      <c r="H72" s="3"/>
      <c r="I72" s="3"/>
      <c r="J72" s="3"/>
      <c r="K72" s="3"/>
    </row>
    <row r="73" spans="1:11" ht="15.75" customHeight="1">
      <c r="A73" s="25"/>
      <c r="B73" s="8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>
      <c r="A74" s="8"/>
      <c r="B74" s="5"/>
      <c r="C74" s="5"/>
      <c r="D74" s="3"/>
      <c r="E74" s="3"/>
      <c r="F74" s="3"/>
      <c r="G74" s="5"/>
      <c r="H74" s="3"/>
      <c r="I74" s="3"/>
      <c r="J74" s="3"/>
      <c r="K74" s="3"/>
    </row>
    <row r="75" spans="1:11" ht="15.75" customHeight="1">
      <c r="A75" s="8"/>
      <c r="B75" s="5"/>
      <c r="C75" s="5"/>
      <c r="D75" s="3"/>
      <c r="E75" s="3"/>
      <c r="F75" s="3"/>
      <c r="G75" s="5"/>
      <c r="H75" s="3"/>
      <c r="I75" s="3"/>
      <c r="J75" s="3"/>
      <c r="K75" s="3"/>
    </row>
    <row r="76" spans="1:11" ht="18" customHeight="1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9"/>
      <c r="B78" s="18"/>
      <c r="C78" s="9"/>
      <c r="D78" s="18"/>
      <c r="E78" s="18"/>
      <c r="F78" s="18"/>
      <c r="G78" s="18"/>
      <c r="H78" s="3"/>
      <c r="I78" s="3"/>
      <c r="J78" s="3"/>
      <c r="K78" s="3"/>
    </row>
    <row r="79" spans="1:1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15"/>
      <c r="B80" s="10"/>
      <c r="C80" s="15"/>
      <c r="D80" s="32"/>
      <c r="E80" s="32"/>
      <c r="F80" s="10"/>
      <c r="G80" s="10"/>
      <c r="H80" s="3"/>
      <c r="I80" s="3"/>
      <c r="J80" s="28"/>
      <c r="K80" s="3"/>
    </row>
    <row r="81" spans="1:11" ht="18" customHeight="1">
      <c r="A81" s="3"/>
      <c r="B81" s="10"/>
      <c r="C81" s="4"/>
      <c r="D81" s="4"/>
      <c r="E81" s="4"/>
      <c r="F81" s="10"/>
      <c r="G81" s="10"/>
      <c r="H81" s="4"/>
      <c r="I81" s="4"/>
      <c r="J81" s="28"/>
      <c r="K81" s="3"/>
    </row>
    <row r="82" spans="1:11" ht="15.75" customHeight="1">
      <c r="A82" s="5"/>
      <c r="B82" s="4"/>
      <c r="C82" s="5"/>
      <c r="D82" s="5"/>
      <c r="E82" s="5"/>
      <c r="F82" s="5"/>
      <c r="G82" s="5"/>
      <c r="H82" s="5"/>
      <c r="I82" s="5"/>
      <c r="J82" s="5"/>
      <c r="K82" s="3"/>
    </row>
    <row r="83" spans="1:11" ht="15.75" customHeight="1">
      <c r="A83" s="5"/>
      <c r="B83" s="23"/>
      <c r="C83" s="5"/>
      <c r="D83" s="5"/>
      <c r="E83" s="5"/>
      <c r="F83" s="5"/>
      <c r="G83" s="5"/>
      <c r="H83" s="5"/>
      <c r="I83" s="5"/>
      <c r="J83" s="5"/>
      <c r="K83" s="3"/>
    </row>
    <row r="84" spans="1:11" ht="15.75" customHeight="1">
      <c r="A84" s="5"/>
      <c r="B84" s="23"/>
      <c r="C84" s="5"/>
      <c r="D84" s="5"/>
      <c r="E84" s="5"/>
      <c r="F84" s="5"/>
      <c r="G84" s="5"/>
      <c r="H84" s="5"/>
      <c r="I84" s="5"/>
      <c r="J84" s="5"/>
      <c r="K84" s="3"/>
    </row>
    <row r="85" spans="1:11" ht="15.75" customHeight="1">
      <c r="A85" s="5"/>
      <c r="B85" s="23"/>
      <c r="C85" s="5"/>
      <c r="D85" s="5"/>
      <c r="E85" s="5"/>
      <c r="F85" s="5"/>
      <c r="G85" s="5"/>
      <c r="H85" s="5"/>
      <c r="I85" s="5"/>
      <c r="J85" s="5"/>
      <c r="K85" s="3"/>
    </row>
    <row r="86" spans="1:11" ht="12.75">
      <c r="A86" s="5"/>
      <c r="B86" s="23"/>
      <c r="C86" s="5"/>
      <c r="D86" s="5"/>
      <c r="E86" s="5"/>
      <c r="F86" s="5"/>
      <c r="G86" s="5"/>
      <c r="H86" s="5"/>
      <c r="I86" s="5"/>
      <c r="J86" s="5"/>
      <c r="K86" s="3"/>
    </row>
    <row r="87" spans="1:11" ht="12.75">
      <c r="A87" s="5"/>
      <c r="B87" s="23"/>
      <c r="C87" s="5"/>
      <c r="D87" s="5"/>
      <c r="E87" s="5"/>
      <c r="F87" s="5"/>
      <c r="G87" s="5"/>
      <c r="H87" s="5"/>
      <c r="I87" s="5"/>
      <c r="J87" s="5"/>
      <c r="K87" s="3"/>
    </row>
    <row r="88" spans="1:11" ht="12.75">
      <c r="A88" s="5"/>
      <c r="B88" s="23"/>
      <c r="C88" s="5"/>
      <c r="D88" s="5"/>
      <c r="E88" s="5"/>
      <c r="F88" s="5"/>
      <c r="G88" s="5"/>
      <c r="H88" s="5"/>
      <c r="I88" s="5"/>
      <c r="J88" s="5"/>
      <c r="K88" s="3"/>
    </row>
    <row r="89" spans="1:11" ht="12.75">
      <c r="A89" s="33"/>
      <c r="B89" s="23"/>
      <c r="C89" s="5"/>
      <c r="D89" s="5"/>
      <c r="E89" s="5"/>
      <c r="F89" s="5"/>
      <c r="G89" s="5"/>
      <c r="H89" s="5"/>
      <c r="I89" s="5"/>
      <c r="J89" s="5"/>
      <c r="K89" s="3"/>
    </row>
    <row r="90" spans="1:11" ht="12.75">
      <c r="A90" s="33"/>
      <c r="B90" s="23"/>
      <c r="C90" s="5"/>
      <c r="D90" s="5"/>
      <c r="E90" s="5"/>
      <c r="F90" s="5"/>
      <c r="G90" s="5"/>
      <c r="H90" s="5"/>
      <c r="I90" s="5"/>
      <c r="J90" s="5"/>
      <c r="K90" s="3"/>
    </row>
    <row r="91" spans="1:11" ht="12.75">
      <c r="A91" s="5"/>
      <c r="B91" s="23"/>
      <c r="C91" s="5"/>
      <c r="D91" s="5"/>
      <c r="E91" s="5"/>
      <c r="F91" s="5"/>
      <c r="G91" s="5"/>
      <c r="H91" s="5"/>
      <c r="I91" s="5"/>
      <c r="J91" s="5"/>
      <c r="K91" s="3"/>
    </row>
    <row r="92" spans="1:11" ht="12.75">
      <c r="A92" s="5"/>
      <c r="B92" s="4"/>
      <c r="C92" s="5"/>
      <c r="D92" s="5"/>
      <c r="E92" s="5"/>
      <c r="F92" s="5"/>
      <c r="G92" s="5"/>
      <c r="H92" s="5"/>
      <c r="I92" s="5"/>
      <c r="J92" s="5"/>
      <c r="K92" s="3"/>
    </row>
    <row r="93" spans="1:11" ht="12.75">
      <c r="A93" s="5"/>
      <c r="B93" s="4"/>
      <c r="C93" s="5"/>
      <c r="D93" s="5"/>
      <c r="E93" s="5"/>
      <c r="F93" s="5"/>
      <c r="G93" s="5"/>
      <c r="H93" s="5"/>
      <c r="I93" s="5"/>
      <c r="J93" s="5"/>
      <c r="K93" s="3"/>
    </row>
    <row r="94" spans="1:11" ht="12.75">
      <c r="A94" s="5"/>
      <c r="B94" s="4"/>
      <c r="C94" s="5"/>
      <c r="D94" s="5"/>
      <c r="E94" s="5"/>
      <c r="F94" s="5"/>
      <c r="G94" s="5"/>
      <c r="H94" s="5"/>
      <c r="I94" s="5"/>
      <c r="J94" s="5"/>
      <c r="K94" s="3"/>
    </row>
    <row r="95" spans="1:11" ht="12.75">
      <c r="A95" s="5"/>
      <c r="B95" s="4"/>
      <c r="C95" s="5"/>
      <c r="D95" s="5"/>
      <c r="E95" s="5"/>
      <c r="F95" s="5"/>
      <c r="G95" s="5"/>
      <c r="H95" s="5"/>
      <c r="I95" s="5"/>
      <c r="J95" s="5"/>
      <c r="K95" s="3"/>
    </row>
    <row r="96" spans="1:11" ht="12.75">
      <c r="A96" s="17"/>
      <c r="B96" s="22"/>
      <c r="C96" s="5"/>
      <c r="D96" s="5"/>
      <c r="E96" s="5"/>
      <c r="F96" s="5"/>
      <c r="G96" s="5"/>
      <c r="H96" s="5"/>
      <c r="I96" s="5"/>
      <c r="J96" s="5"/>
      <c r="K96" s="3"/>
    </row>
    <row r="97" spans="1:11" ht="12.75">
      <c r="A97" s="17"/>
      <c r="B97" s="22"/>
      <c r="C97" s="5"/>
      <c r="D97" s="5"/>
      <c r="E97" s="5"/>
      <c r="F97" s="5"/>
      <c r="G97" s="5"/>
      <c r="H97" s="5"/>
      <c r="I97" s="5"/>
      <c r="J97" s="4"/>
      <c r="K97" s="3"/>
    </row>
    <row r="98" spans="1:11" ht="12.75">
      <c r="A98" s="16"/>
      <c r="B98" s="4"/>
      <c r="C98" s="5"/>
      <c r="D98" s="5"/>
      <c r="E98" s="5"/>
      <c r="F98" s="5"/>
      <c r="G98" s="5"/>
      <c r="H98" s="5"/>
      <c r="I98" s="5"/>
      <c r="J98" s="4"/>
      <c r="K98" s="3"/>
    </row>
    <row r="99" spans="1:11" ht="12.75">
      <c r="A99" s="34"/>
      <c r="B99" s="4"/>
      <c r="C99" s="3"/>
      <c r="D99" s="3"/>
      <c r="E99" s="3"/>
      <c r="F99" s="3"/>
      <c r="G99" s="3"/>
      <c r="H99" s="3"/>
      <c r="I99" s="3"/>
      <c r="J99" s="4"/>
      <c r="K99" s="3"/>
    </row>
    <row r="100" spans="1:11" ht="12.75">
      <c r="A100" s="24"/>
      <c r="B100" s="4"/>
      <c r="C100" s="3"/>
      <c r="D100" s="3"/>
      <c r="E100" s="3"/>
      <c r="F100" s="3"/>
      <c r="G100" s="3"/>
      <c r="H100" s="3"/>
      <c r="I100" s="3"/>
      <c r="J100" s="4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2.75">
      <c r="B428" s="3"/>
      <c r="C428" s="3"/>
      <c r="D428" s="3"/>
      <c r="E428" s="3"/>
      <c r="F428" s="3"/>
      <c r="G428" s="3"/>
      <c r="H428" s="3"/>
      <c r="I428" s="3"/>
      <c r="J428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User</cp:lastModifiedBy>
  <cp:lastPrinted>2016-06-20T12:40:45Z</cp:lastPrinted>
  <dcterms:created xsi:type="dcterms:W3CDTF">2002-04-16T05:55:18Z</dcterms:created>
  <dcterms:modified xsi:type="dcterms:W3CDTF">2016-06-23T05:34:23Z</dcterms:modified>
  <cp:category/>
  <cp:version/>
  <cp:contentType/>
  <cp:contentStatus/>
</cp:coreProperties>
</file>